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Transparencia\Documents\FORMATOS 2021\FORMATOS DESARROLLO ECONOMICO Y SOCI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C108" i="1"/>
  <c r="K96" i="1"/>
  <c r="J96" i="1"/>
  <c r="I96" i="1"/>
  <c r="H96" i="1"/>
  <c r="G96" i="1"/>
  <c r="U93" i="1"/>
  <c r="U92" i="1"/>
  <c r="K89" i="1"/>
  <c r="J89" i="1"/>
  <c r="I89" i="1"/>
  <c r="H89" i="1"/>
  <c r="G89" i="1"/>
  <c r="U83" i="1"/>
  <c r="P83" i="1"/>
  <c r="K80" i="1"/>
  <c r="J80" i="1"/>
  <c r="I80" i="1"/>
  <c r="H80" i="1"/>
  <c r="U61" i="1"/>
  <c r="U60" i="1"/>
  <c r="U59" i="1"/>
  <c r="U58" i="1"/>
  <c r="P58" i="1"/>
  <c r="O58" i="1"/>
  <c r="U57" i="1"/>
  <c r="G57" i="1"/>
  <c r="G80" i="1" s="1"/>
  <c r="U80" i="1" s="1"/>
  <c r="V54" i="1"/>
  <c r="K53" i="1"/>
  <c r="J53" i="1"/>
  <c r="I53" i="1"/>
  <c r="H53" i="1"/>
  <c r="H97" i="1" s="1"/>
  <c r="G53" i="1"/>
  <c r="U51" i="1"/>
  <c r="P51" i="1"/>
  <c r="O51" i="1"/>
  <c r="U50" i="1"/>
  <c r="P50" i="1"/>
  <c r="O50" i="1"/>
  <c r="K46" i="1"/>
  <c r="J46" i="1"/>
  <c r="I46" i="1"/>
  <c r="H46" i="1"/>
  <c r="G46" i="1"/>
  <c r="V45" i="1"/>
  <c r="U44" i="1"/>
  <c r="P44" i="1"/>
  <c r="O44" i="1"/>
  <c r="U43" i="1"/>
  <c r="P43" i="1"/>
  <c r="O43" i="1"/>
  <c r="U42" i="1"/>
  <c r="P42" i="1"/>
  <c r="O42" i="1"/>
  <c r="W40" i="1"/>
  <c r="K38" i="1"/>
  <c r="J38" i="1"/>
  <c r="I38" i="1"/>
  <c r="H38" i="1"/>
  <c r="G38" i="1"/>
  <c r="O37" i="1"/>
  <c r="P36" i="1"/>
  <c r="O36" i="1"/>
  <c r="U35" i="1"/>
  <c r="O35" i="1"/>
  <c r="U34" i="1"/>
  <c r="O34" i="1"/>
  <c r="U32" i="1"/>
  <c r="U31" i="1"/>
  <c r="P31" i="1"/>
  <c r="O31" i="1"/>
  <c r="U30" i="1"/>
  <c r="U29" i="1"/>
  <c r="P29" i="1"/>
  <c r="O29" i="1"/>
  <c r="U28" i="1"/>
  <c r="U27" i="1"/>
  <c r="U26" i="1"/>
  <c r="P26" i="1"/>
  <c r="O26" i="1"/>
  <c r="J22" i="1"/>
  <c r="J97" i="1" s="1"/>
  <c r="I22" i="1"/>
  <c r="I97" i="1" s="1"/>
  <c r="H22" i="1"/>
  <c r="G22" i="1"/>
  <c r="P21" i="1"/>
  <c r="O21" i="1"/>
  <c r="K21" i="1"/>
  <c r="U21" i="1" s="1"/>
  <c r="I21" i="1"/>
  <c r="U20" i="1"/>
  <c r="P20" i="1"/>
  <c r="W19" i="1"/>
  <c r="U19" i="1"/>
  <c r="P19" i="1"/>
  <c r="O19" i="1"/>
  <c r="O18" i="1"/>
  <c r="K18" i="1"/>
  <c r="K22" i="1" s="1"/>
  <c r="K97" i="1" s="1"/>
  <c r="I18" i="1"/>
  <c r="U17" i="1"/>
  <c r="P17" i="1"/>
  <c r="O17" i="1"/>
  <c r="V15" i="1"/>
  <c r="G97" i="1" l="1"/>
  <c r="P18" i="1"/>
  <c r="U18" i="1"/>
  <c r="O57" i="1"/>
  <c r="U22" i="1"/>
  <c r="P57" i="1"/>
  <c r="G98" i="1" l="1"/>
  <c r="U97" i="1"/>
</calcChain>
</file>

<file path=xl/sharedStrings.xml><?xml version="1.0" encoding="utf-8"?>
<sst xmlns="http://schemas.openxmlformats.org/spreadsheetml/2006/main" count="777" uniqueCount="260">
  <si>
    <t>PROGRAMA DE GOBIERNO:</t>
  </si>
  <si>
    <t>FONDO DE APORTACIONES PARA LA INFRAESTRUCTURA SOCIAL</t>
  </si>
  <si>
    <t>SUB-PROGRAMA:</t>
  </si>
  <si>
    <t>GASTOS INDIRECTOS/RENDIMIENTOS FINANCIEROS</t>
  </si>
  <si>
    <t xml:space="preserve">MES QUE  INFORMA: </t>
  </si>
  <si>
    <t>SEGUNDO TRIMESTRE (ABRIL - JUNIO 2021)</t>
  </si>
  <si>
    <t xml:space="preserve">NÚMERO
DE OBRA  </t>
  </si>
  <si>
    <t>P   R   O   Y   E   C   T   O</t>
  </si>
  <si>
    <t xml:space="preserve">LOCALIDAD </t>
  </si>
  <si>
    <t xml:space="preserve">COORDENADAS
GEOLOCALIZACIÓN
</t>
  </si>
  <si>
    <t xml:space="preserve">METAS APROBADAS   </t>
  </si>
  <si>
    <t xml:space="preserve">PRESUPUESTO APROBADO
(TECHO FINANCIERO) </t>
  </si>
  <si>
    <t>INVERSIÓN  EJERCIDA</t>
  </si>
  <si>
    <t>AVANCE FINANCIERO</t>
  </si>
  <si>
    <t>AVANCE FISICO</t>
  </si>
  <si>
    <t>MODALIDAD  DE EJECUCIÓN</t>
  </si>
  <si>
    <t xml:space="preserve">NÚMERO
(clave)  </t>
  </si>
  <si>
    <t xml:space="preserve"> NOMBRE   </t>
  </si>
  <si>
    <t>RECURSOS PÚBLICOS DEVENGADOS</t>
  </si>
  <si>
    <t>RECURSOS PÚBLICOS PAGADOS</t>
  </si>
  <si>
    <t xml:space="preserve">APORTACIÓN DE BENEFICIARIOS </t>
  </si>
  <si>
    <t>%</t>
  </si>
  <si>
    <t>TRIMESTRAL</t>
  </si>
  <si>
    <t xml:space="preserve">ACUMULADO </t>
  </si>
  <si>
    <t>PROYECTO
(CLAVE)</t>
  </si>
  <si>
    <t>ACUMULADO</t>
  </si>
  <si>
    <t xml:space="preserve">POR ADMON. DIRECTA </t>
  </si>
  <si>
    <t xml:space="preserve">POR CONTRATO </t>
  </si>
  <si>
    <t>21OFIII07001</t>
  </si>
  <si>
    <t xml:space="preserve">EQUIPAMIENTO DE POZO PARA  AGUA POTABLE EN LA LOCALIDAD DE FRACCION HUERTAS </t>
  </si>
  <si>
    <t>FRACCION HUERTAS</t>
  </si>
  <si>
    <t>24.60470821553894 -101.43034507210847</t>
  </si>
  <si>
    <t>1 EQUIPO</t>
  </si>
  <si>
    <t>0</t>
  </si>
  <si>
    <t>N/A</t>
  </si>
  <si>
    <t>X</t>
  </si>
  <si>
    <t>21OFIII07002</t>
  </si>
  <si>
    <t>LINEA DE DISTRIBUCION DE AGUA POTABLE EN LA LOCALIDAD DE MANUEL RDZ. MENDEZ ENTRE CALLES ENTRADA PRINCIPAL  Y EL TANQUE VERDE</t>
  </si>
  <si>
    <t>MANUEL RODRIGUEZ MENDEZ</t>
  </si>
  <si>
    <t>24.62439370846801 -101.37359988183681</t>
  </si>
  <si>
    <t>400 ML</t>
  </si>
  <si>
    <t>21OFIII07003</t>
  </si>
  <si>
    <t>LINEA DE DISTRIBUCION DE AGUA POTABLE EN LA CALLE CURA COSS EN ENTRE CALLES AQUILES SERDAN Y GARCIA SALINAS COL. ESTRELLA</t>
  </si>
  <si>
    <t>CONCEPCION DEL ORO</t>
  </si>
  <si>
    <t>24.61728489726822 -101.41948453476671</t>
  </si>
  <si>
    <t>180 M. L</t>
  </si>
  <si>
    <t>21OFIII07004</t>
  </si>
  <si>
    <t>LINEA DE DISTRIBUCION DE AGUA POTABLE EN LA CALLE 16 DE SEPTIEMBRE ENTRE CALLES 16 DE SEPTIEMBRE Y ARMANDO GUADIANA BARRIO CHIHUAHUA</t>
  </si>
  <si>
    <t>24.614701484109325 -101.41409893210547</t>
  </si>
  <si>
    <t>100 M. L</t>
  </si>
  <si>
    <t>*</t>
  </si>
  <si>
    <t>21OFIII07005</t>
  </si>
  <si>
    <t>LINEA DE DISTRIBUCION DE AGUA POTABLE EN LA CALLE LERDO DE TEJADA ENTRE CALLES LERDO DE TEJADA Y PROLONGACION 20 DE NOVIEMBRE COL. EL GRASERO</t>
  </si>
  <si>
    <t>24.61061453371479 -101.41338546450577</t>
  </si>
  <si>
    <t xml:space="preserve">100 M.L </t>
  </si>
  <si>
    <t>SUMA</t>
  </si>
  <si>
    <t>PAGINA 1 DE 11</t>
  </si>
  <si>
    <t>21FIII07006</t>
  </si>
  <si>
    <t>REHABILITACION DRENAJE SANITARIO EN CALLE FELIX U. GOMEZ ENTRE CALLES AQUILES SERDAN Y VENUSTIANO CARRANZA COL. LAS LAJAS</t>
  </si>
  <si>
    <t>24.615453137616537 -101.42241646225905</t>
  </si>
  <si>
    <t>68 M. L</t>
  </si>
  <si>
    <t>21FIII07007</t>
  </si>
  <si>
    <t>REHABILITACION DRENAJE SANITARIO EN CALLE HIDALGO ENTRE CALLES INDEPENDENCIA Y CABLE AEREO COL. BELLAVISTA</t>
  </si>
  <si>
    <t>24.612102043050804 -101.42147768910249</t>
  </si>
  <si>
    <t>150 M. L</t>
  </si>
  <si>
    <t>N(A</t>
  </si>
  <si>
    <t>21FIII07008</t>
  </si>
  <si>
    <t>REHABILITACION DRENAJE SANITARIO EN CALLE PURISIMA EN COLONIA CONCEPCION DEL ORO FOVISSSTE ENTRE CALLES CARRETERA ZACATECAS Y CALLE CABRESTANTE EN LA LOCALIDAD DE CONCEPCION DEL ORO</t>
  </si>
  <si>
    <t>24.613625184710564 -101.37385519550432</t>
  </si>
  <si>
    <t>70 M. L</t>
  </si>
  <si>
    <t>21FIII07009</t>
  </si>
  <si>
    <t>REHABILITACION DRENAJE SANITARIO FRENTE A SADER ENTRE CALLES SALIDA A ZACATECAS Y PROLONGACION 16 DE SEPTIEMBRE COL. EL TANQUESITO</t>
  </si>
  <si>
    <t>24.621738724109388 -101.39439810688908</t>
  </si>
  <si>
    <t>21FIII07010</t>
  </si>
  <si>
    <t>REHABILITACION DRENAJE SANITARIO EN CALLE PROL. 16 DE SEPTIEMBRE ENTRE CALLES SALIDA A ZACATECAS Y ANTIGUA VIA DEL TREN COL. EL TANQUESITO</t>
  </si>
  <si>
    <t>24.621397356396315 -101.3946055596423</t>
  </si>
  <si>
    <t>450 M. L</t>
  </si>
  <si>
    <t>21FIII07011</t>
  </si>
  <si>
    <t>REHABILITACION DRENAJE SANITARIO EN CALLE PROL. 16 DE SEPTIEMBRE ENTRE CALLES PROLONGACION 16 DE SEPTIEMBRE Y GIRASOLES BARRIO CHIHUAHUA</t>
  </si>
  <si>
    <t>24.614694981907274 -101.41408677048756</t>
  </si>
  <si>
    <t>80 M. L</t>
  </si>
  <si>
    <t>PAGINA 2 DE 11</t>
  </si>
  <si>
    <t>21FIII07012</t>
  </si>
  <si>
    <t>REHABILITACION DRENAJE SANITARIO CALLE 16 DE SEPTIEMBRE ENTRE CALLES SALIDA A ZACATECAS Y PROLONGACION 16 DE SEPTIEMBRE ANTIGUA VIA DEL TREN</t>
  </si>
  <si>
    <t>24.621400607918165 -101.39009441085211</t>
  </si>
  <si>
    <t>21FIII07013</t>
  </si>
  <si>
    <t>REHABILITACION DRENAJE SANITARIO EN CALLE ALDAMA ENTRE CALLE PIPILA Y ZARAGOZA</t>
  </si>
  <si>
    <t>24.615795348051734 -101.41776822547705</t>
  </si>
  <si>
    <t xml:space="preserve"> 120 M. L</t>
  </si>
  <si>
    <t>21FIII07014</t>
  </si>
  <si>
    <t>REHABILITACION DRENAJE SANITARIO EN CALLE LERDO DE TEJADA ENTRE CALLES LERDO DE TEJADA Y PROLONGACION 16 DE SEPTIEMBRE CO. EL GRASERO</t>
  </si>
  <si>
    <t>24.617313684106186 -101.41429260515272</t>
  </si>
  <si>
    <t>21FIII07015</t>
  </si>
  <si>
    <t>REHABILITACION DRENAJE SANITARIO EN CALLE LA MADRID ENTRE CALLES LA MADRID Y MOCTEZUMA COL. CABRESTANTE.</t>
  </si>
  <si>
    <t>24.6167355162024284 -101.4181201174174</t>
  </si>
  <si>
    <t xml:space="preserve"> 175 M. L</t>
  </si>
  <si>
    <t>21FIII07016</t>
  </si>
  <si>
    <t>REHABILITACION DRENAJE SANITARIO EN CALLE GERTRUDIS SANCHEZ ENTRE CALLES GERTRUDIS SANCHEZ Y ZARAGOZA COL. BELLA VISTA.</t>
  </si>
  <si>
    <t>24.614952623088012 -101.41808994256557</t>
  </si>
  <si>
    <t>PAGINA 3 DE 11</t>
  </si>
  <si>
    <t>21OFIII07017</t>
  </si>
  <si>
    <t xml:space="preserve">PAVIMENTACION A BASE DE CARPETA ASFALTICA DE CALLE 16 DE SEPTIEMBRE BARRIO CHIHUAHUA </t>
  </si>
  <si>
    <t>24.616903 -101.412889</t>
  </si>
  <si>
    <t>142 M3</t>
  </si>
  <si>
    <t>21OFIII07018</t>
  </si>
  <si>
    <t xml:space="preserve">PAVIMENTACION A BASE DE CARPETA ASFALTICA DE CALLE MOCTEZUMA COL OBRERA </t>
  </si>
  <si>
    <t>24.611004 -101.417985</t>
  </si>
  <si>
    <t>166 M3</t>
  </si>
  <si>
    <t>21OFIII07019</t>
  </si>
  <si>
    <t xml:space="preserve">PAVIMENTACION A BASE DE CARPETA ASFALTICA DE CALLE MORELOS BARRIO CHIHUAHUA </t>
  </si>
  <si>
    <t>24.616938 -101.413000</t>
  </si>
  <si>
    <t>92 M3</t>
  </si>
  <si>
    <t>PAGINA 4 DE 11</t>
  </si>
  <si>
    <t>21OFIII07020</t>
  </si>
  <si>
    <t>AMPLIACION DE ELECTRIFICACION EN LA LOCALIDAD DE LOS ENCINOS</t>
  </si>
  <si>
    <t>LOS ENCINOS</t>
  </si>
  <si>
    <t>24.19504662816964 -101.09692460257752</t>
  </si>
  <si>
    <t>7 POSTES</t>
  </si>
  <si>
    <t>21OFIII07021</t>
  </si>
  <si>
    <t>AMPLIACION DE ELECTRIFICACION EN LA LOCALIDAD DE TANQUE DEL ALTO</t>
  </si>
  <si>
    <t>TANQUE DEL ALTO</t>
  </si>
  <si>
    <t>24.491341331064664 -101.09289916899404</t>
  </si>
  <si>
    <t>4 POSTES</t>
  </si>
  <si>
    <t>PAGINA 5 DE 11</t>
  </si>
  <si>
    <t>21OFIII07022</t>
  </si>
  <si>
    <t>DOTACION DE PLANTA SOLAR EN LA LOCALIDAD DE LOMA CHATA</t>
  </si>
  <si>
    <t>LOMA CHATA</t>
  </si>
  <si>
    <t>24.721344618006214 -101.2601464961969</t>
  </si>
  <si>
    <t>2 EQUIPOS</t>
  </si>
  <si>
    <t>21OFIII07023</t>
  </si>
  <si>
    <t>DOTACION DE PLANTA SOLAR EN LA LOCALIDAD DE ARANZAZU</t>
  </si>
  <si>
    <t>ARANZAZU</t>
  </si>
  <si>
    <t>24.6182310353786 -101.45465542295713</t>
  </si>
  <si>
    <t>1 EQUIPOS</t>
  </si>
  <si>
    <t>21OFIII07024</t>
  </si>
  <si>
    <t>SUMINISTRO E INSTALACION DE CALENTADORES SOLARES CON BASE METALICA Y TINACO DE 750 LTS. EN LA LOCALIDAD DE PROGRESO DE AGUA DULCE</t>
  </si>
  <si>
    <t>PROGRESO AGUA DULCE</t>
  </si>
  <si>
    <t>24.45989396352511 -101.05654357173471</t>
  </si>
  <si>
    <t>10 VIVIENDAS</t>
  </si>
  <si>
    <t>21OFIII07025</t>
  </si>
  <si>
    <t>SUMINISTRO E INSTALACION DE CALENTADORES SOLARES CON BASE METALICA Y TINACO DE 750 LTS. EN LA LOCALIDAD DE TANQUE DEL ALTO</t>
  </si>
  <si>
    <t>24.491399912035927 -101.09186705548723</t>
  </si>
  <si>
    <t>21OFIII07026</t>
  </si>
  <si>
    <t>SUMINISTRO E INSTALACION DE CALENTADORES SOLARES CON BASE METALICA Y TINACO DE 750 LTS. EN LA LOCALIDAD DE EL DURAZNO</t>
  </si>
  <si>
    <t>EL DURAZNO</t>
  </si>
  <si>
    <t>24.259469593196364 -101.190024531713</t>
  </si>
  <si>
    <t>21OFIII07027</t>
  </si>
  <si>
    <t>SUMINISTRO E INSTALACION DE CALENTADORES SOLARES CON BASE METALICA Y TINACO DE 750 LTS. EN LA LOCALIDAD DE ANAHUAC</t>
  </si>
  <si>
    <t>ANAHUAC</t>
  </si>
  <si>
    <t>24.529004115789157 -101.33621453479711</t>
  </si>
  <si>
    <t>21OFIII07028</t>
  </si>
  <si>
    <t>SUMINISTRO E INSTALACION DE CALENTADORES SOLARES CON BASE METALICA Y TINACO DE 750 LTS. EN LA LOCALIDAD DE PABELLON HIDALGO</t>
  </si>
  <si>
    <t>PABELLON HIDALGO</t>
  </si>
  <si>
    <t>24.536435230823425 -101.38326291732854</t>
  </si>
  <si>
    <t>PAGINA 6 DE 11</t>
  </si>
  <si>
    <t>21OFIII07029</t>
  </si>
  <si>
    <t>SUMINISTRO E INSTALACION DE CALENTADORES SOLARES CON BASE METALICA Y TINACO DE 750 LTS. EN LA LOCALIDAD DE SAN JOSE DEL MEZQUITAL</t>
  </si>
  <si>
    <t>SAN JOSE MEZQUITAL</t>
  </si>
  <si>
    <t>24.556775394601797 -101.34872878665617</t>
  </si>
  <si>
    <t>21OFIII07030</t>
  </si>
  <si>
    <t>SUMINISTRO E INSTALACION DE CALENTADORES SOLARES CON BASE METALICA Y TINACO DE 750 LTS. EN LA LOCALIDAD DE LA LABORCILLA</t>
  </si>
  <si>
    <t>LA LABORCILLA</t>
  </si>
  <si>
    <t>24.568420895874468 -101.37094129070258</t>
  </si>
  <si>
    <t>21OFIII07031</t>
  </si>
  <si>
    <t>SUMINISTRO E INSTALACION DE CALENTADORES SOLARES CON BASE METALICA Y TINACO DE 750 LTS. EN LA LOCALIDAD DE MANUEL RODRIGUEZ MENDEZ</t>
  </si>
  <si>
    <t>24.62635082399568 -101.37439417193453</t>
  </si>
  <si>
    <t>21OFIII07032</t>
  </si>
  <si>
    <t>SUMINISTRO E INSTALACION DE CALENTADORES SOLARES CON BASE METALICA Y TINACO DE 750 LTS. EN LA LOCALIDAD DE CIENEGA DE ROCAMONTES</t>
  </si>
  <si>
    <t>CIENEGA DE ROCAMONTES</t>
  </si>
  <si>
    <t>24.6636157719437 -101.23407547799594</t>
  </si>
  <si>
    <t>15 VIVIENDAS</t>
  </si>
  <si>
    <t>21OFIII07033</t>
  </si>
  <si>
    <t>SUMINISTRO E INSTALACION DE CALENTADORES SOLARES CON BASE METALICA Y TINACO DE 750 LTS. EN LA LOCALIDAD DE GPE. GARZARON</t>
  </si>
  <si>
    <t>GUADALUPE GARZARON</t>
  </si>
  <si>
    <t>24.595553541254755 -101.18427899888464</t>
  </si>
  <si>
    <t>20 VIVIENDAS</t>
  </si>
  <si>
    <t>21OFIII07034</t>
  </si>
  <si>
    <t>SUMINISTRO E INSTALACION DE CALENTADORES SOLARES CON BASE METALICA Y TINACO DE 750 LTS. EN LA LOCALIDAD DE EL SALERO</t>
  </si>
  <si>
    <t>EL SALERO</t>
  </si>
  <si>
    <t>24.597750589053973 -101.34193900272074</t>
  </si>
  <si>
    <t>21OFIII07035</t>
  </si>
  <si>
    <t>SUMINISTRO E INSTALACION DE CALENTADORES SOLARES CON BASE METALICA Y TINACO DE 750 LTS. EN LA LOCALIDAD DE FRACCION HUERTAS</t>
  </si>
  <si>
    <t>24.60570561916611 -101.42771789132726</t>
  </si>
  <si>
    <t>PAGINA 7 DE 11</t>
  </si>
  <si>
    <t>21OFIII07036</t>
  </si>
  <si>
    <t>SUMINISTRO E INSTALACION DE CALENTADORES SOLARES CON BASE METALICA Y TINACO DE 750 LTS. EN LA LOCALIDAD DE LOS ENCINOS</t>
  </si>
  <si>
    <t>24.194126706318247 -101.09902745444525</t>
  </si>
  <si>
    <t>40 VIVIENDAS</t>
  </si>
  <si>
    <t>21OFIII07037</t>
  </si>
  <si>
    <t>SUMINISTRO E INSTALACION DE CALENTADORES SOLARES CON BASE METALICA Y TINACO DE 750 LTS. EN LA LOCALIDAD DE COYOTILLOS</t>
  </si>
  <si>
    <t>COYOTILLOS</t>
  </si>
  <si>
    <t>24.318768709966587 -101.07526658544958</t>
  </si>
  <si>
    <t>6 VIVIENDAS</t>
  </si>
  <si>
    <t>21OFIII07038</t>
  </si>
  <si>
    <t>SUMINISTRO E INSTALACION DE CALENTADORES SOLARES CON BASE METALICA Y TINACO DE 750 LTS. EN LA LOCALIDAD DE MESILLAS</t>
  </si>
  <si>
    <t>MESILLAS</t>
  </si>
  <si>
    <t>24.37680822952245 -101.26882261208982</t>
  </si>
  <si>
    <t>21OFIII07039</t>
  </si>
  <si>
    <t>SUMINISTRO E INSTALACION DE CALENTADORES SOLARES CON BASE METALICA Y TINACO DE 750 LTS. EN LA LOCALIDAD DE MORELOS</t>
  </si>
  <si>
    <t>MORELOS</t>
  </si>
  <si>
    <t>24.435493065777607 -101.2012380056166</t>
  </si>
  <si>
    <t>PAGINA 8 DE 11</t>
  </si>
  <si>
    <t>21OFIII07040</t>
  </si>
  <si>
    <t>SUMINISTRO E INSTALACION DE CALENTADORES SOLARES CON BASE METALICA Y TINACO DE 750 LTS. EN LA LOCALIDAD DE MARGARITAS</t>
  </si>
  <si>
    <t>MARGARITAS</t>
  </si>
  <si>
    <t>24.530491455422286 -101.18001516157166</t>
  </si>
  <si>
    <t>21OFIII07041</t>
  </si>
  <si>
    <t>SUMINISTRO E INSTALACION DE CALENTADORES SOLARES CON BASE METALICA Y TINACO DE 750 LTS. EN LA LOCALIDAD DE EL CHARCO</t>
  </si>
  <si>
    <t>EL CHARCO</t>
  </si>
  <si>
    <t>24.4200827746622845 -101.36990461145646</t>
  </si>
  <si>
    <t>PAGINA 9 DE 11</t>
  </si>
  <si>
    <t>21AFIII07001</t>
  </si>
  <si>
    <t>DESARROLLO INSTITUCIONAL (ADQUISICION DE EQUIPO DE COMPUTO Y OFICINA)</t>
  </si>
  <si>
    <t>24.613371 -1014.420514</t>
  </si>
  <si>
    <t>1 LOTE</t>
  </si>
  <si>
    <t>PAGINA 10 DE 11</t>
  </si>
  <si>
    <t>21AFIII07002</t>
  </si>
  <si>
    <t>GASTOS INDIRECTOS (MANTENIMIENTO A VEHICULOS)</t>
  </si>
  <si>
    <t xml:space="preserve"> </t>
  </si>
  <si>
    <t>TOTALES</t>
  </si>
  <si>
    <t>CONCENTRADORA (TECHO FINANCIERO DISPONIBLE)</t>
  </si>
  <si>
    <t xml:space="preserve">RENDIMIENTOS FINANCIEROS </t>
  </si>
  <si>
    <t>PAGINA 11 DE 11</t>
  </si>
  <si>
    <t>DESCRIPCION DEL DOCUMENTO:</t>
  </si>
  <si>
    <r>
      <t>EL PRESENTE DOCUMENTO  "</t>
    </r>
    <r>
      <rPr>
        <b/>
        <sz val="11"/>
        <rFont val="Calibri"/>
        <family val="2"/>
      </rPr>
      <t>INFORME DE AVANCE FISICO FINANCIERO</t>
    </r>
    <r>
      <rPr>
        <sz val="11"/>
        <rFont val="Calibri"/>
        <family val="2"/>
      </rPr>
      <t>" CADA H. AYUNTAMIENTO ESTA OBLIGADO A PRESENTARLO MENSUALMENTE  LLENANDOLO</t>
    </r>
  </si>
  <si>
    <t xml:space="preserve">EN SU TOTALIDAD; CON LA INFORMACION SOLICITADA EN CADA UNO DE LOS ESPACIOS Y/O COLUMNAS, MISMOS QUE SE IDENTIFICAN CON NUMERACION PROGRESIVA, </t>
  </si>
  <si>
    <t>A LO SIGUIENTE:</t>
  </si>
  <si>
    <t>1.- NOMBRE DEL MUNICIPIO</t>
  </si>
  <si>
    <t>2.- AÑO AL QUE CORRESPONDE EL PROGRAMA</t>
  </si>
  <si>
    <t>3.- NOMBRE DEL PROGRAMA  (EJ. PMO, FIII, FIV, ETC)</t>
  </si>
  <si>
    <t>4.- NOMBRE, CLAVE DEL SUBPROGRAMA</t>
  </si>
  <si>
    <t>5.- MES QUE SE ESTA INFORMANDO</t>
  </si>
  <si>
    <t>6.- AÑO/OBRA Ó ACCION, PROG/ MPIO/NUM DE OBRA 001</t>
  </si>
  <si>
    <t>7.- NUMERO DE CLAVE A LA QUE CORRESPONDE LA OBRA (PROGRAMATICA FUNCIONAL)</t>
  </si>
  <si>
    <t>8.- NOMBRE DEL PROYECTO</t>
  </si>
  <si>
    <t>9.- NOMBRE DE LA LOCALIDAD DONDE SE ESTA EJECUTANDO LA OBRA</t>
  </si>
  <si>
    <t>10.- COORDENADAS DE GEOLOCALIZACION</t>
  </si>
  <si>
    <t>11.- SEÑALAR LAS METAS APROBADAS, INDICANDO CANTIDAD Y UNIDAD MEDIDA</t>
  </si>
  <si>
    <t>12.- PRESUPUESTO  APROBADO DEL PROYECTO</t>
  </si>
  <si>
    <t>13.- GASTO MENSUAL</t>
  </si>
  <si>
    <t xml:space="preserve">14.- MONTO ACUMULADO DE LO GASTADO EN LA OBRA </t>
  </si>
  <si>
    <t>15.- CLAVE DEL PROYECTO (PROG FUNCIONAL)</t>
  </si>
  <si>
    <t>16.- EGRESO MENSUAL DE LA APORTACION DEL BENEFICIARIO</t>
  </si>
  <si>
    <t>17.- EGRESO MENSUAL CUMULADO DE LA APORTACION</t>
  </si>
  <si>
    <t>18.- PORCDNTAJE DE AVANCE FINANCIERO</t>
  </si>
  <si>
    <t>19.- PORCENTAJE DE AVANCE FINANCIERO ACUMULADO</t>
  </si>
  <si>
    <t>20.- PORCENTAJE DE AVANCE FISICO</t>
  </si>
  <si>
    <t>21.- PORCENTAJE DE AVANCE FISICO ACUMULADO</t>
  </si>
  <si>
    <r>
      <t>22.- SEÑALAR CON "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" SI ES POR ADMON DIRECTA</t>
    </r>
  </si>
  <si>
    <r>
      <t>23.- SEÑALAR CON "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" SI ES POR CONTRATO</t>
    </r>
  </si>
  <si>
    <t>24.- SUMATORIA TOTAL DEL PRESUPUESTO APROBADO</t>
  </si>
  <si>
    <t>25.- NOMBRE Y FIRMA DEL PRESIDENTE MUNICIPAL</t>
  </si>
  <si>
    <t>26.- NOMBRE Y FIRMA DEL SINDICO MUNICIPAL</t>
  </si>
  <si>
    <t>27.- NOMBRE Y FIRMA DEL TESORERO MUNICIPAL</t>
  </si>
  <si>
    <t>28.- NOMBRE CARGO Y FIRMA DE QUIEN ELABORO EL INFORME</t>
  </si>
  <si>
    <t>29.- NOMBRE Y FIRMA DEL DIRECTOR QUE CORRESPONDA LA RESPONSABILIDAD DEL PROGRAMA DE GOBIERNO</t>
  </si>
  <si>
    <t>FINALIDAD DEL DOCUMENTO:</t>
  </si>
  <si>
    <r>
      <t xml:space="preserve">LA FINALIDAD DEL </t>
    </r>
    <r>
      <rPr>
        <b/>
        <sz val="11"/>
        <rFont val="Calibri"/>
        <family val="2"/>
      </rPr>
      <t>"INFORME DE AVANCE FISICO FINANCIERO"</t>
    </r>
    <r>
      <rPr>
        <sz val="11"/>
        <rFont val="Calibri"/>
        <family val="2"/>
      </rPr>
      <t xml:space="preserve"> ES CONOCER EL GASTO MENSUAL REALIZADO POR EL  H. AYUNTAMIENTO EN LO QUE RESPECTA A OBRA PUBLICA Y/O </t>
    </r>
  </si>
  <si>
    <t>ACCIONES EN FORMA COORDINADA CON  LA TESORERIA MUNICIPAL Y EN CONGRUENCIA CON EL SISTEMA AUTOMATIZADO DE ADMINISTRACION Y CONTABILIDAD GUBERNAMENTAL (SAACG.NET).</t>
  </si>
  <si>
    <t xml:space="preserve">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</si>
</sst>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#,##0_ ;\-#,##0\ 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6">
    <xf numFmtId="0" fontId="0" fillId="0" borderId="0" xfId="0"/>
    <xf numFmtId="0" fontId="3" fillId="0" borderId="0" xfId="2" applyFont="1"/>
    <xf numFmtId="0" fontId="4" fillId="0" borderId="0" xfId="2" applyFont="1" applyAlignment="1">
      <alignment horizontal="left"/>
    </xf>
    <xf numFmtId="43" fontId="3" fillId="0" borderId="0" xfId="1" applyFont="1"/>
    <xf numFmtId="43" fontId="3" fillId="0" borderId="0" xfId="1" applyFont="1" applyFill="1"/>
    <xf numFmtId="0" fontId="3" fillId="0" borderId="0" xfId="2" applyFont="1" applyFill="1"/>
    <xf numFmtId="0" fontId="3" fillId="0" borderId="0" xfId="2" applyFont="1" applyAlignment="1">
      <alignment horizontal="center"/>
    </xf>
    <xf numFmtId="0" fontId="5" fillId="0" borderId="0" xfId="2" applyFont="1"/>
    <xf numFmtId="43" fontId="5" fillId="0" borderId="0" xfId="1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1" xfId="2" applyFont="1" applyBorder="1" applyAlignment="1">
      <alignment horizontal="left" wrapText="1"/>
    </xf>
    <xf numFmtId="0" fontId="6" fillId="0" borderId="0" xfId="2" applyFont="1" applyFill="1" applyAlignment="1">
      <alignment horizontal="left" wrapText="1"/>
    </xf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center" wrapText="1"/>
    </xf>
    <xf numFmtId="0" fontId="6" fillId="0" borderId="0" xfId="2" applyFont="1"/>
    <xf numFmtId="0" fontId="6" fillId="0" borderId="0" xfId="2" applyFont="1" applyAlignment="1">
      <alignment horizontal="left" wrapText="1"/>
    </xf>
    <xf numFmtId="17" fontId="6" fillId="0" borderId="2" xfId="2" applyNumberFormat="1" applyFont="1" applyBorder="1" applyAlignment="1">
      <alignment horizontal="left" wrapText="1"/>
    </xf>
    <xf numFmtId="43" fontId="3" fillId="0" borderId="2" xfId="1" applyFont="1" applyFill="1" applyBorder="1"/>
    <xf numFmtId="0" fontId="3" fillId="0" borderId="2" xfId="2" applyFont="1" applyBorder="1"/>
    <xf numFmtId="0" fontId="3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Continuous"/>
    </xf>
    <xf numFmtId="43" fontId="5" fillId="0" borderId="0" xfId="1" applyFont="1" applyAlignment="1">
      <alignment horizont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43" fontId="6" fillId="0" borderId="5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43" fontId="6" fillId="0" borderId="14" xfId="1" applyFont="1" applyBorder="1" applyAlignment="1">
      <alignment horizontal="center" vertical="center" wrapText="1"/>
    </xf>
    <xf numFmtId="43" fontId="6" fillId="0" borderId="13" xfId="1" applyFont="1" applyFill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49" fontId="7" fillId="0" borderId="13" xfId="2" applyNumberFormat="1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43" fontId="3" fillId="0" borderId="19" xfId="1" quotePrefix="1" applyFont="1" applyFill="1" applyBorder="1" applyAlignment="1">
      <alignment horizontal="center" vertical="center" wrapText="1"/>
    </xf>
    <xf numFmtId="43" fontId="3" fillId="0" borderId="19" xfId="1" quotePrefix="1" applyFont="1" applyBorder="1" applyAlignment="1">
      <alignment horizontal="center" vertical="center" wrapText="1"/>
    </xf>
    <xf numFmtId="43" fontId="3" fillId="0" borderId="4" xfId="2" quotePrefix="1" applyNumberFormat="1" applyFont="1" applyBorder="1" applyAlignment="1">
      <alignment horizontal="center" vertical="center"/>
    </xf>
    <xf numFmtId="165" fontId="3" fillId="0" borderId="4" xfId="2" quotePrefix="1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6" fillId="2" borderId="0" xfId="2" applyNumberFormat="1" applyFont="1" applyFill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43" fontId="3" fillId="0" borderId="21" xfId="1" quotePrefix="1" applyFont="1" applyFill="1" applyBorder="1" applyAlignment="1">
      <alignment horizontal="center" vertical="center" wrapText="1"/>
    </xf>
    <xf numFmtId="43" fontId="3" fillId="0" borderId="21" xfId="1" quotePrefix="1" applyFont="1" applyBorder="1" applyAlignment="1">
      <alignment horizontal="center" vertical="center" wrapText="1"/>
    </xf>
    <xf numFmtId="43" fontId="3" fillId="0" borderId="8" xfId="2" quotePrefix="1" applyNumberFormat="1" applyFont="1" applyBorder="1" applyAlignment="1">
      <alignment horizontal="center" vertical="center"/>
    </xf>
    <xf numFmtId="165" fontId="3" fillId="0" borderId="8" xfId="2" quotePrefix="1" applyNumberFormat="1" applyFont="1" applyBorder="1" applyAlignment="1">
      <alignment horizontal="center" vertical="center"/>
    </xf>
    <xf numFmtId="165" fontId="3" fillId="0" borderId="10" xfId="2" quotePrefix="1" applyNumberFormat="1" applyFont="1" applyBorder="1" applyAlignment="1">
      <alignment horizontal="center" vertical="center"/>
    </xf>
    <xf numFmtId="0" fontId="3" fillId="0" borderId="8" xfId="2" quotePrefix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43" fontId="6" fillId="0" borderId="0" xfId="2" applyNumberFormat="1" applyFont="1" applyAlignment="1">
      <alignment horizontal="center" vertical="center" wrapText="1"/>
    </xf>
    <xf numFmtId="43" fontId="9" fillId="0" borderId="0" xfId="2" applyNumberFormat="1" applyFont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0" xfId="2" applyFont="1" applyBorder="1" applyAlignment="1">
      <alignment horizontal="right" vertical="center"/>
    </xf>
    <xf numFmtId="0" fontId="7" fillId="0" borderId="21" xfId="2" applyFont="1" applyBorder="1" applyAlignment="1">
      <alignment horizontal="right" vertical="center"/>
    </xf>
    <xf numFmtId="4" fontId="9" fillId="0" borderId="10" xfId="1" applyNumberFormat="1" applyFont="1" applyBorder="1" applyAlignment="1">
      <alignment horizontal="center" vertical="center"/>
    </xf>
    <xf numFmtId="4" fontId="9" fillId="0" borderId="10" xfId="1" applyNumberFormat="1" applyFont="1" applyFill="1" applyBorder="1" applyAlignment="1">
      <alignment horizontal="center" vertical="center"/>
    </xf>
    <xf numFmtId="0" fontId="3" fillId="0" borderId="24" xfId="2" quotePrefix="1" applyFont="1" applyBorder="1" applyAlignment="1">
      <alignment horizontal="center" vertical="center"/>
    </xf>
    <xf numFmtId="43" fontId="3" fillId="0" borderId="10" xfId="1" quotePrefix="1" applyFont="1" applyBorder="1" applyAlignment="1">
      <alignment horizontal="center" vertical="center"/>
    </xf>
    <xf numFmtId="2" fontId="3" fillId="0" borderId="8" xfId="2" quotePrefix="1" applyNumberFormat="1" applyFont="1" applyBorder="1" applyAlignment="1">
      <alignment horizontal="center" vertical="center"/>
    </xf>
    <xf numFmtId="166" fontId="3" fillId="0" borderId="10" xfId="2" quotePrefix="1" applyNumberFormat="1" applyFont="1" applyBorder="1" applyAlignment="1">
      <alignment horizontal="center" vertical="center"/>
    </xf>
    <xf numFmtId="0" fontId="3" fillId="0" borderId="10" xfId="2" quotePrefix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1" fillId="0" borderId="22" xfId="1" applyFont="1" applyBorder="1" applyAlignment="1">
      <alignment horizontal="center" vertical="center" wrapText="1"/>
    </xf>
    <xf numFmtId="43" fontId="3" fillId="0" borderId="22" xfId="1" quotePrefix="1" applyFont="1" applyFill="1" applyBorder="1" applyAlignment="1">
      <alignment horizontal="center" vertical="center" wrapText="1"/>
    </xf>
    <xf numFmtId="43" fontId="3" fillId="0" borderId="22" xfId="1" quotePrefix="1" applyFont="1" applyBorder="1" applyAlignment="1">
      <alignment horizontal="center" vertical="center" wrapText="1"/>
    </xf>
    <xf numFmtId="43" fontId="3" fillId="0" borderId="22" xfId="2" quotePrefix="1" applyNumberFormat="1" applyFont="1" applyBorder="1" applyAlignment="1">
      <alignment horizontal="center" vertical="center"/>
    </xf>
    <xf numFmtId="165" fontId="3" fillId="0" borderId="22" xfId="2" quotePrefix="1" applyNumberFormat="1" applyFont="1" applyBorder="1" applyAlignment="1">
      <alignment horizontal="center" vertical="center"/>
    </xf>
    <xf numFmtId="0" fontId="3" fillId="0" borderId="22" xfId="2" quotePrefix="1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 wrapText="1"/>
    </xf>
    <xf numFmtId="43" fontId="1" fillId="0" borderId="0" xfId="1" applyFont="1" applyBorder="1" applyAlignment="1">
      <alignment horizontal="center" vertical="center" wrapText="1"/>
    </xf>
    <xf numFmtId="43" fontId="3" fillId="0" borderId="0" xfId="1" quotePrefix="1" applyFont="1" applyFill="1" applyBorder="1" applyAlignment="1">
      <alignment horizontal="center" vertical="center" wrapText="1"/>
    </xf>
    <xf numFmtId="43" fontId="3" fillId="0" borderId="0" xfId="1" quotePrefix="1" applyFont="1" applyBorder="1" applyAlignment="1">
      <alignment horizontal="center" vertical="center" wrapText="1"/>
    </xf>
    <xf numFmtId="43" fontId="3" fillId="0" borderId="0" xfId="2" quotePrefix="1" applyNumberFormat="1" applyFont="1" applyAlignment="1">
      <alignment horizontal="center" vertical="center"/>
    </xf>
    <xf numFmtId="165" fontId="3" fillId="0" borderId="0" xfId="2" quotePrefix="1" applyNumberFormat="1" applyFont="1" applyAlignment="1">
      <alignment horizontal="center" vertical="center"/>
    </xf>
    <xf numFmtId="0" fontId="6" fillId="0" borderId="0" xfId="2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3" fillId="0" borderId="1" xfId="1" quotePrefix="1" applyFont="1" applyFill="1" applyBorder="1" applyAlignment="1">
      <alignment horizontal="center" vertical="center" wrapText="1"/>
    </xf>
    <xf numFmtId="43" fontId="3" fillId="0" borderId="1" xfId="1" quotePrefix="1" applyFont="1" applyBorder="1" applyAlignment="1">
      <alignment horizontal="center" vertical="center" wrapText="1"/>
    </xf>
    <xf numFmtId="43" fontId="3" fillId="0" borderId="1" xfId="2" quotePrefix="1" applyNumberFormat="1" applyFont="1" applyBorder="1" applyAlignment="1">
      <alignment horizontal="center" vertical="center"/>
    </xf>
    <xf numFmtId="165" fontId="3" fillId="0" borderId="1" xfId="2" quotePrefix="1" applyNumberFormat="1" applyFont="1" applyBorder="1" applyAlignment="1">
      <alignment horizontal="center" vertical="center"/>
    </xf>
    <xf numFmtId="0" fontId="3" fillId="0" borderId="1" xfId="2" quotePrefix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3" fontId="3" fillId="0" borderId="8" xfId="1" quotePrefix="1" applyFont="1" applyFill="1" applyBorder="1" applyAlignment="1">
      <alignment horizontal="center" vertical="center" wrapText="1"/>
    </xf>
    <xf numFmtId="43" fontId="3" fillId="0" borderId="8" xfId="1" quotePrefix="1" applyFont="1" applyBorder="1" applyAlignment="1">
      <alignment horizontal="center" vertical="center" wrapText="1"/>
    </xf>
    <xf numFmtId="43" fontId="1" fillId="0" borderId="20" xfId="1" applyFont="1" applyBorder="1" applyAlignment="1">
      <alignment horizontal="center" vertical="center" wrapText="1"/>
    </xf>
    <xf numFmtId="43" fontId="1" fillId="0" borderId="8" xfId="2" quotePrefix="1" applyNumberFormat="1" applyFont="1" applyFill="1" applyBorder="1" applyAlignment="1">
      <alignment horizontal="center" vertical="center"/>
    </xf>
    <xf numFmtId="43" fontId="1" fillId="0" borderId="8" xfId="2" quotePrefix="1" applyNumberFormat="1" applyFont="1" applyBorder="1" applyAlignment="1">
      <alignment horizontal="center" vertical="center"/>
    </xf>
    <xf numFmtId="49" fontId="1" fillId="0" borderId="8" xfId="2" quotePrefix="1" applyNumberFormat="1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22" xfId="2" applyFont="1" applyBorder="1" applyAlignment="1">
      <alignment horizontal="right" vertical="center" wrapText="1"/>
    </xf>
    <xf numFmtId="43" fontId="1" fillId="0" borderId="25" xfId="1" applyFont="1" applyBorder="1" applyAlignment="1">
      <alignment horizontal="center" vertical="center" wrapText="1"/>
    </xf>
    <xf numFmtId="43" fontId="1" fillId="0" borderId="22" xfId="2" quotePrefix="1" applyNumberFormat="1" applyFont="1" applyFill="1" applyBorder="1" applyAlignment="1">
      <alignment horizontal="center" vertical="center"/>
    </xf>
    <xf numFmtId="43" fontId="1" fillId="0" borderId="22" xfId="2" quotePrefix="1" applyNumberFormat="1" applyFont="1" applyBorder="1" applyAlignment="1">
      <alignment horizontal="center" vertical="center"/>
    </xf>
    <xf numFmtId="1" fontId="1" fillId="0" borderId="22" xfId="2" quotePrefix="1" applyNumberFormat="1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 wrapText="1"/>
    </xf>
    <xf numFmtId="43" fontId="1" fillId="0" borderId="0" xfId="2" quotePrefix="1" applyNumberFormat="1" applyFont="1" applyFill="1" applyAlignment="1">
      <alignment horizontal="center" vertical="center"/>
    </xf>
    <xf numFmtId="43" fontId="1" fillId="0" borderId="0" xfId="2" quotePrefix="1" applyNumberFormat="1" applyFont="1" applyAlignment="1">
      <alignment horizontal="center" vertical="center"/>
    </xf>
    <xf numFmtId="1" fontId="1" fillId="0" borderId="0" xfId="2" quotePrefix="1" applyNumberFormat="1" applyFont="1" applyAlignment="1">
      <alignment horizontal="center" vertical="center"/>
    </xf>
    <xf numFmtId="43" fontId="1" fillId="0" borderId="1" xfId="2" quotePrefix="1" applyNumberFormat="1" applyFont="1" applyFill="1" applyBorder="1" applyAlignment="1">
      <alignment horizontal="center" vertical="center"/>
    </xf>
    <xf numFmtId="43" fontId="1" fillId="0" borderId="1" xfId="2" quotePrefix="1" applyNumberFormat="1" applyFont="1" applyBorder="1" applyAlignment="1">
      <alignment horizontal="center" vertical="center"/>
    </xf>
    <xf numFmtId="1" fontId="1" fillId="0" borderId="1" xfId="2" quotePrefix="1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3" fontId="1" fillId="0" borderId="20" xfId="1" quotePrefix="1" applyFont="1" applyBorder="1" applyAlignment="1">
      <alignment horizontal="center" vertical="center" wrapText="1"/>
    </xf>
    <xf numFmtId="43" fontId="1" fillId="0" borderId="10" xfId="1" applyFont="1" applyBorder="1" applyAlignment="1">
      <alignment horizontal="center" vertical="center" wrapText="1"/>
    </xf>
    <xf numFmtId="43" fontId="3" fillId="0" borderId="24" xfId="1" quotePrefix="1" applyFont="1" applyFill="1" applyBorder="1" applyAlignment="1">
      <alignment horizontal="center" vertical="center" wrapText="1"/>
    </xf>
    <xf numFmtId="43" fontId="3" fillId="0" borderId="24" xfId="1" quotePrefix="1" applyFont="1" applyBorder="1" applyAlignment="1">
      <alignment horizontal="center" vertical="center" wrapText="1"/>
    </xf>
    <xf numFmtId="43" fontId="3" fillId="0" borderId="24" xfId="2" quotePrefix="1" applyNumberFormat="1" applyFont="1" applyBorder="1" applyAlignment="1">
      <alignment horizontal="center" vertical="center"/>
    </xf>
    <xf numFmtId="43" fontId="3" fillId="0" borderId="10" xfId="2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3" fontId="3" fillId="0" borderId="22" xfId="1" quotePrefix="1" applyFont="1" applyBorder="1" applyAlignment="1">
      <alignment horizontal="center" vertical="center"/>
    </xf>
    <xf numFmtId="0" fontId="6" fillId="0" borderId="0" xfId="2" applyFont="1" applyBorder="1" applyAlignment="1">
      <alignment horizontal="right"/>
    </xf>
    <xf numFmtId="43" fontId="3" fillId="0" borderId="0" xfId="1" quotePrefix="1" applyFont="1" applyBorder="1" applyAlignment="1">
      <alignment horizontal="center" vertical="center"/>
    </xf>
    <xf numFmtId="43" fontId="3" fillId="0" borderId="0" xfId="2" quotePrefix="1" applyNumberFormat="1" applyFont="1" applyBorder="1" applyAlignment="1">
      <alignment horizontal="center" vertical="center"/>
    </xf>
    <xf numFmtId="165" fontId="3" fillId="0" borderId="0" xfId="2" quotePrefix="1" applyNumberFormat="1" applyFont="1" applyBorder="1" applyAlignment="1">
      <alignment horizontal="center" vertical="center"/>
    </xf>
    <xf numFmtId="0" fontId="3" fillId="0" borderId="0" xfId="2" quotePrefix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43" fontId="3" fillId="0" borderId="1" xfId="1" quotePrefix="1" applyFont="1" applyBorder="1" applyAlignment="1">
      <alignment horizontal="center" vertical="center"/>
    </xf>
    <xf numFmtId="43" fontId="3" fillId="0" borderId="8" xfId="1" quotePrefix="1" applyFont="1" applyBorder="1" applyAlignment="1">
      <alignment horizontal="center" vertical="center"/>
    </xf>
    <xf numFmtId="43" fontId="1" fillId="0" borderId="21" xfId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3" fontId="1" fillId="0" borderId="23" xfId="1" applyFont="1" applyBorder="1" applyAlignment="1">
      <alignment horizontal="center" vertical="center" wrapText="1"/>
    </xf>
    <xf numFmtId="43" fontId="1" fillId="0" borderId="9" xfId="1" applyFont="1" applyBorder="1" applyAlignment="1">
      <alignment horizontal="center" vertical="center" wrapText="1"/>
    </xf>
    <xf numFmtId="43" fontId="3" fillId="0" borderId="23" xfId="1" quotePrefix="1" applyFont="1" applyFill="1" applyBorder="1" applyAlignment="1">
      <alignment horizontal="center" vertical="center" wrapText="1"/>
    </xf>
    <xf numFmtId="43" fontId="3" fillId="0" borderId="23" xfId="1" quotePrefix="1" applyFont="1" applyBorder="1" applyAlignment="1">
      <alignment horizontal="center" vertical="center" wrapText="1"/>
    </xf>
    <xf numFmtId="43" fontId="3" fillId="0" borderId="26" xfId="1" quotePrefix="1" applyFont="1" applyBorder="1" applyAlignment="1">
      <alignment horizontal="center" vertical="center"/>
    </xf>
    <xf numFmtId="43" fontId="3" fillId="0" borderId="26" xfId="2" quotePrefix="1" applyNumberFormat="1" applyFont="1" applyBorder="1" applyAlignment="1">
      <alignment horizontal="center" vertical="center"/>
    </xf>
    <xf numFmtId="165" fontId="3" fillId="0" borderId="9" xfId="2" quotePrefix="1" applyNumberFormat="1" applyFont="1" applyBorder="1" applyAlignment="1">
      <alignment horizontal="center" vertical="center"/>
    </xf>
    <xf numFmtId="0" fontId="3" fillId="0" borderId="9" xfId="2" quotePrefix="1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right"/>
    </xf>
    <xf numFmtId="43" fontId="6" fillId="2" borderId="2" xfId="2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3" fontId="6" fillId="2" borderId="0" xfId="2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43" fontId="3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43" fontId="3" fillId="0" borderId="0" xfId="2" applyNumberFormat="1" applyFont="1" applyAlignment="1">
      <alignment horizontal="center" vertical="center"/>
    </xf>
    <xf numFmtId="0" fontId="7" fillId="0" borderId="20" xfId="2" applyFont="1" applyBorder="1" applyAlignment="1">
      <alignment horizontal="right" vertical="center" wrapText="1"/>
    </xf>
    <xf numFmtId="0" fontId="7" fillId="0" borderId="21" xfId="2" applyFont="1" applyBorder="1" applyAlignment="1">
      <alignment horizontal="right" vertical="center" wrapText="1"/>
    </xf>
    <xf numFmtId="4" fontId="9" fillId="0" borderId="8" xfId="1" applyNumberFormat="1" applyFont="1" applyBorder="1" applyAlignment="1">
      <alignment horizontal="center" vertical="center"/>
    </xf>
    <xf numFmtId="4" fontId="9" fillId="0" borderId="8" xfId="1" applyNumberFormat="1" applyFont="1" applyFill="1" applyBorder="1" applyAlignment="1">
      <alignment horizontal="center" vertical="center"/>
    </xf>
    <xf numFmtId="0" fontId="3" fillId="0" borderId="21" xfId="2" quotePrefix="1" applyFont="1" applyBorder="1" applyAlignment="1">
      <alignment horizontal="center" vertical="center"/>
    </xf>
    <xf numFmtId="166" fontId="3" fillId="0" borderId="8" xfId="2" quotePrefix="1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4" fontId="9" fillId="0" borderId="8" xfId="1" quotePrefix="1" applyNumberFormat="1" applyFont="1" applyBorder="1" applyAlignment="1">
      <alignment horizontal="center" vertical="center"/>
    </xf>
    <xf numFmtId="43" fontId="7" fillId="0" borderId="8" xfId="1" quotePrefix="1" applyFont="1" applyFill="1" applyBorder="1" applyAlignment="1">
      <alignment horizontal="center" vertical="center"/>
    </xf>
    <xf numFmtId="43" fontId="7" fillId="0" borderId="8" xfId="1" quotePrefix="1" applyFont="1" applyBorder="1" applyAlignment="1">
      <alignment horizontal="center" vertical="center"/>
    </xf>
    <xf numFmtId="43" fontId="3" fillId="0" borderId="0" xfId="2" applyNumberFormat="1" applyFont="1"/>
    <xf numFmtId="0" fontId="11" fillId="0" borderId="0" xfId="2" applyFont="1" applyAlignment="1">
      <alignment horizontal="right" vertical="center"/>
    </xf>
    <xf numFmtId="4" fontId="9" fillId="0" borderId="0" xfId="1" applyNumberFormat="1" applyFont="1" applyAlignment="1">
      <alignment horizontal="center" vertical="center"/>
    </xf>
    <xf numFmtId="43" fontId="7" fillId="0" borderId="0" xfId="1" quotePrefix="1" applyFont="1" applyFill="1" applyAlignment="1">
      <alignment horizontal="center" vertical="center"/>
    </xf>
    <xf numFmtId="43" fontId="8" fillId="0" borderId="0" xfId="1" applyFont="1" applyAlignment="1">
      <alignment horizontal="right" vertical="center"/>
    </xf>
    <xf numFmtId="43" fontId="12" fillId="0" borderId="0" xfId="1" applyFont="1" applyFill="1" applyAlignment="1">
      <alignment horizontal="right" vertical="center"/>
    </xf>
    <xf numFmtId="0" fontId="3" fillId="0" borderId="0" xfId="2" applyFont="1" applyAlignment="1">
      <alignment horizontal="center" vertical="center"/>
    </xf>
    <xf numFmtId="43" fontId="3" fillId="0" borderId="0" xfId="1" quotePrefix="1" applyFont="1" applyAlignment="1">
      <alignment horizontal="center" vertical="center"/>
    </xf>
    <xf numFmtId="0" fontId="9" fillId="0" borderId="0" xfId="2" applyFont="1" applyAlignment="1">
      <alignment vertical="center"/>
    </xf>
    <xf numFmtId="43" fontId="7" fillId="0" borderId="0" xfId="1" applyFont="1" applyFill="1" applyAlignment="1">
      <alignment horizontal="right" vertical="center"/>
    </xf>
    <xf numFmtId="0" fontId="9" fillId="0" borderId="1" xfId="2" applyFont="1" applyBorder="1" applyAlignment="1">
      <alignment horizontal="center" vertical="center"/>
    </xf>
    <xf numFmtId="43" fontId="8" fillId="0" borderId="0" xfId="1" quotePrefix="1" applyFont="1" applyFill="1" applyAlignment="1">
      <alignment horizontal="center" vertical="center"/>
    </xf>
    <xf numFmtId="43" fontId="8" fillId="0" borderId="0" xfId="1" applyFont="1" applyFill="1" applyAlignment="1">
      <alignment horizontal="right" vertical="center"/>
    </xf>
    <xf numFmtId="43" fontId="11" fillId="0" borderId="0" xfId="2" applyNumberFormat="1" applyFont="1" applyAlignment="1">
      <alignment horizontal="right" vertical="center"/>
    </xf>
    <xf numFmtId="43" fontId="6" fillId="0" borderId="0" xfId="1" quotePrefix="1" applyFont="1" applyFill="1" applyAlignment="1">
      <alignment horizontal="center" vertical="center"/>
    </xf>
    <xf numFmtId="43" fontId="8" fillId="0" borderId="0" xfId="1" applyFont="1" applyAlignment="1">
      <alignment vertical="center"/>
    </xf>
    <xf numFmtId="43" fontId="8" fillId="0" borderId="0" xfId="1" applyFont="1" applyFill="1" applyAlignment="1">
      <alignment vertical="center"/>
    </xf>
    <xf numFmtId="43" fontId="11" fillId="0" borderId="0" xfId="2" applyNumberFormat="1" applyFont="1" applyAlignment="1">
      <alignment vertical="center"/>
    </xf>
    <xf numFmtId="43" fontId="3" fillId="0" borderId="0" xfId="1" applyFont="1" applyAlignment="1">
      <alignment vertical="center"/>
    </xf>
    <xf numFmtId="43" fontId="13" fillId="0" borderId="0" xfId="2" applyNumberFormat="1" applyFont="1"/>
    <xf numFmtId="0" fontId="9" fillId="0" borderId="0" xfId="2" applyFont="1"/>
  </cellXfs>
  <cellStyles count="3">
    <cellStyle name="Millares" xfId="1" builtinId="3"/>
    <cellStyle name="Normal" xfId="0" builtinId="0"/>
    <cellStyle name="Normal_CMHDF01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134145</xdr:colOff>
      <xdr:row>101</xdr:row>
      <xdr:rowOff>416718</xdr:rowOff>
    </xdr:from>
    <xdr:to>
      <xdr:col>3</xdr:col>
      <xdr:colOff>100136</xdr:colOff>
      <xdr:row>107</xdr:row>
      <xdr:rowOff>30553</xdr:rowOff>
    </xdr:to>
    <xdr:sp macro="" textlink="">
      <xdr:nvSpPr>
        <xdr:cNvPr id="2" name="Texto 62"/>
        <xdr:cNvSpPr txBox="1">
          <a:spLocks noChangeArrowheads="1"/>
        </xdr:cNvSpPr>
      </xdr:nvSpPr>
      <xdr:spPr bwMode="auto">
        <a:xfrm>
          <a:off x="134145" y="89284968"/>
          <a:ext cx="3194966" cy="7568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 ANASTACIO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Times New Roman"/>
            </a:rPr>
            <a:t> MALDONADO FALCON</a:t>
          </a: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13</xdr:col>
      <xdr:colOff>304553</xdr:colOff>
      <xdr:row>101</xdr:row>
      <xdr:rowOff>211541</xdr:rowOff>
    </xdr:from>
    <xdr:to>
      <xdr:col>18</xdr:col>
      <xdr:colOff>230331</xdr:colOff>
      <xdr:row>107</xdr:row>
      <xdr:rowOff>63953</xdr:rowOff>
    </xdr:to>
    <xdr:sp macro="" textlink="">
      <xdr:nvSpPr>
        <xdr:cNvPr id="3" name="Texto 39"/>
        <xdr:cNvSpPr txBox="1">
          <a:spLocks noChangeArrowheads="1"/>
        </xdr:cNvSpPr>
      </xdr:nvSpPr>
      <xdr:spPr bwMode="auto">
        <a:xfrm>
          <a:off x="13353803" y="89079791"/>
          <a:ext cx="2964253" cy="99541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</a:t>
          </a:r>
          <a:r>
            <a:rPr lang="es-MX" sz="1000" b="0" i="0" strike="noStrike" baseline="0">
              <a:solidFill>
                <a:srgbClr val="000000"/>
              </a:solidFill>
              <a:latin typeface="+mn-lt"/>
              <a:cs typeface="Times New Roman"/>
            </a:rPr>
            <a:t> DE DESARROLLO ECONOMICO Y SOCIAL</a:t>
          </a:r>
          <a:endParaRPr lang="es-MX" sz="10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</xdr:col>
      <xdr:colOff>101929</xdr:colOff>
      <xdr:row>1</xdr:row>
      <xdr:rowOff>59866</xdr:rowOff>
    </xdr:from>
    <xdr:to>
      <xdr:col>15</xdr:col>
      <xdr:colOff>154316</xdr:colOff>
      <xdr:row>8</xdr:row>
      <xdr:rowOff>35256</xdr:rowOff>
    </xdr:to>
    <xdr:sp macro="" textlink="">
      <xdr:nvSpPr>
        <xdr:cNvPr id="4" name="Texto 27"/>
        <xdr:cNvSpPr txBox="1">
          <a:spLocks noChangeArrowheads="1"/>
        </xdr:cNvSpPr>
      </xdr:nvSpPr>
      <xdr:spPr bwMode="auto">
        <a:xfrm>
          <a:off x="3330904" y="288466"/>
          <a:ext cx="11158537" cy="101361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000" b="1" i="0" u="sng" strike="noStrike">
              <a:solidFill>
                <a:srgbClr val="000000"/>
              </a:solidFill>
              <a:latin typeface="+mn-lt"/>
              <a:ea typeface="+mn-ea"/>
              <a:cs typeface="+mn-cs"/>
            </a:rPr>
            <a:t> 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ea typeface="+mn-ea"/>
              <a:cs typeface="+mn-cs"/>
            </a:rPr>
            <a:t>CONCEPCION</a:t>
          </a:r>
          <a:r>
            <a:rPr lang="es-MX" sz="1800" b="1" i="0" u="sng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DEL ORO</a:t>
          </a:r>
          <a:r>
            <a:rPr lang="es-MX" sz="1000" b="1" i="0" u="sng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2021</a:t>
          </a:r>
        </a:p>
        <a:p>
          <a:pPr algn="ctr" rtl="0">
            <a:defRPr sz="1000"/>
          </a:pP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OBRAS POR ADMINISTRACION/OBRAS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230494</xdr:colOff>
      <xdr:row>101</xdr:row>
      <xdr:rowOff>227092</xdr:rowOff>
    </xdr:from>
    <xdr:to>
      <xdr:col>11</xdr:col>
      <xdr:colOff>608237</xdr:colOff>
      <xdr:row>106</xdr:row>
      <xdr:rowOff>264721</xdr:rowOff>
    </xdr:to>
    <xdr:sp macro="" textlink="">
      <xdr:nvSpPr>
        <xdr:cNvPr id="5" name="Texto 39"/>
        <xdr:cNvSpPr txBox="1">
          <a:spLocks noChangeArrowheads="1"/>
        </xdr:cNvSpPr>
      </xdr:nvSpPr>
      <xdr:spPr bwMode="auto">
        <a:xfrm>
          <a:off x="5193019" y="89095342"/>
          <a:ext cx="7045243" cy="90440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16</xdr:col>
      <xdr:colOff>383474</xdr:colOff>
      <xdr:row>5</xdr:row>
      <xdr:rowOff>123700</xdr:rowOff>
    </xdr:from>
    <xdr:to>
      <xdr:col>18</xdr:col>
      <xdr:colOff>432955</xdr:colOff>
      <xdr:row>8</xdr:row>
      <xdr:rowOff>12369</xdr:rowOff>
    </xdr:to>
    <xdr:sp macro="" textlink="">
      <xdr:nvSpPr>
        <xdr:cNvPr id="6" name="Rectangle 72"/>
        <xdr:cNvSpPr>
          <a:spLocks noChangeArrowheads="1"/>
        </xdr:cNvSpPr>
      </xdr:nvSpPr>
      <xdr:spPr bwMode="auto">
        <a:xfrm>
          <a:off x="15385349" y="990475"/>
          <a:ext cx="1135331" cy="288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MX"/>
            <a:t>05/07/2021</a:t>
          </a:r>
        </a:p>
      </xdr:txBody>
    </xdr:sp>
    <xdr:clientData/>
  </xdr:twoCellAnchor>
  <xdr:twoCellAnchor>
    <xdr:from>
      <xdr:col>14</xdr:col>
      <xdr:colOff>131121</xdr:colOff>
      <xdr:row>6</xdr:row>
      <xdr:rowOff>35874</xdr:rowOff>
    </xdr:from>
    <xdr:to>
      <xdr:col>16</xdr:col>
      <xdr:colOff>272141</xdr:colOff>
      <xdr:row>7</xdr:row>
      <xdr:rowOff>86591</xdr:rowOff>
    </xdr:to>
    <xdr:sp macro="" textlink="">
      <xdr:nvSpPr>
        <xdr:cNvPr id="7" name="Texto 29"/>
        <xdr:cNvSpPr txBox="1">
          <a:spLocks noChangeArrowheads="1"/>
        </xdr:cNvSpPr>
      </xdr:nvSpPr>
      <xdr:spPr bwMode="auto">
        <a:xfrm>
          <a:off x="13837596" y="1035999"/>
          <a:ext cx="1436420" cy="18406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</a:t>
          </a:r>
        </a:p>
      </xdr:txBody>
    </xdr:sp>
    <xdr:clientData/>
  </xdr:twoCellAnchor>
  <xdr:twoCellAnchor>
    <xdr:from>
      <xdr:col>0</xdr:col>
      <xdr:colOff>0</xdr:colOff>
      <xdr:row>22</xdr:row>
      <xdr:rowOff>1093475</xdr:rowOff>
    </xdr:from>
    <xdr:to>
      <xdr:col>3</xdr:col>
      <xdr:colOff>325776</xdr:colOff>
      <xdr:row>23</xdr:row>
      <xdr:rowOff>616888</xdr:rowOff>
    </xdr:to>
    <xdr:sp macro="" textlink="">
      <xdr:nvSpPr>
        <xdr:cNvPr id="8" name="Texto 62"/>
        <xdr:cNvSpPr txBox="1">
          <a:spLocks noChangeArrowheads="1"/>
        </xdr:cNvSpPr>
      </xdr:nvSpPr>
      <xdr:spPr bwMode="auto">
        <a:xfrm>
          <a:off x="0" y="10885175"/>
          <a:ext cx="3554751" cy="9140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13</xdr:col>
      <xdr:colOff>307701</xdr:colOff>
      <xdr:row>22</xdr:row>
      <xdr:rowOff>876300</xdr:rowOff>
    </xdr:from>
    <xdr:to>
      <xdr:col>17</xdr:col>
      <xdr:colOff>512443</xdr:colOff>
      <xdr:row>23</xdr:row>
      <xdr:rowOff>629258</xdr:rowOff>
    </xdr:to>
    <xdr:sp macro="" textlink="">
      <xdr:nvSpPr>
        <xdr:cNvPr id="9" name="Texto 39"/>
        <xdr:cNvSpPr txBox="1">
          <a:spLocks noChangeArrowheads="1"/>
        </xdr:cNvSpPr>
      </xdr:nvSpPr>
      <xdr:spPr bwMode="auto">
        <a:xfrm>
          <a:off x="13356951" y="10668000"/>
          <a:ext cx="2700292" cy="114360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5</xdr:col>
      <xdr:colOff>311837</xdr:colOff>
      <xdr:row>22</xdr:row>
      <xdr:rowOff>981286</xdr:rowOff>
    </xdr:from>
    <xdr:to>
      <xdr:col>11</xdr:col>
      <xdr:colOff>475576</xdr:colOff>
      <xdr:row>23</xdr:row>
      <xdr:rowOff>852910</xdr:rowOff>
    </xdr:to>
    <xdr:sp macro="" textlink="">
      <xdr:nvSpPr>
        <xdr:cNvPr id="10" name="Texto 39"/>
        <xdr:cNvSpPr txBox="1">
          <a:spLocks noChangeArrowheads="1"/>
        </xdr:cNvSpPr>
      </xdr:nvSpPr>
      <xdr:spPr bwMode="auto">
        <a:xfrm>
          <a:off x="5274362" y="10772986"/>
          <a:ext cx="6831239" cy="126227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</xdr:col>
      <xdr:colOff>209550</xdr:colOff>
      <xdr:row>38</xdr:row>
      <xdr:rowOff>1198250</xdr:rowOff>
    </xdr:from>
    <xdr:to>
      <xdr:col>4</xdr:col>
      <xdr:colOff>640101</xdr:colOff>
      <xdr:row>39</xdr:row>
      <xdr:rowOff>950263</xdr:rowOff>
    </xdr:to>
    <xdr:sp macro="" textlink="">
      <xdr:nvSpPr>
        <xdr:cNvPr id="11" name="Texto 62"/>
        <xdr:cNvSpPr txBox="1">
          <a:spLocks noChangeArrowheads="1"/>
        </xdr:cNvSpPr>
      </xdr:nvSpPr>
      <xdr:spPr bwMode="auto">
        <a:xfrm>
          <a:off x="1066800" y="27696800"/>
          <a:ext cx="3554751" cy="9521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15</xdr:col>
      <xdr:colOff>88626</xdr:colOff>
      <xdr:row>38</xdr:row>
      <xdr:rowOff>981075</xdr:rowOff>
    </xdr:from>
    <xdr:to>
      <xdr:col>19</xdr:col>
      <xdr:colOff>426718</xdr:colOff>
      <xdr:row>39</xdr:row>
      <xdr:rowOff>962633</xdr:rowOff>
    </xdr:to>
    <xdr:sp macro="" textlink="">
      <xdr:nvSpPr>
        <xdr:cNvPr id="12" name="Texto 39"/>
        <xdr:cNvSpPr txBox="1">
          <a:spLocks noChangeArrowheads="1"/>
        </xdr:cNvSpPr>
      </xdr:nvSpPr>
      <xdr:spPr bwMode="auto">
        <a:xfrm>
          <a:off x="14423751" y="27698700"/>
          <a:ext cx="2700292" cy="962633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6</xdr:col>
      <xdr:colOff>845237</xdr:colOff>
      <xdr:row>38</xdr:row>
      <xdr:rowOff>1086061</xdr:rowOff>
    </xdr:from>
    <xdr:to>
      <xdr:col>13</xdr:col>
      <xdr:colOff>123151</xdr:colOff>
      <xdr:row>39</xdr:row>
      <xdr:rowOff>711638</xdr:rowOff>
    </xdr:to>
    <xdr:sp macro="" textlink="">
      <xdr:nvSpPr>
        <xdr:cNvPr id="13" name="Texto 39"/>
        <xdr:cNvSpPr txBox="1">
          <a:spLocks noChangeArrowheads="1"/>
        </xdr:cNvSpPr>
      </xdr:nvSpPr>
      <xdr:spPr bwMode="auto">
        <a:xfrm>
          <a:off x="6341162" y="27698911"/>
          <a:ext cx="6831239" cy="71142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</xdr:col>
      <xdr:colOff>19050</xdr:colOff>
      <xdr:row>46</xdr:row>
      <xdr:rowOff>1491336</xdr:rowOff>
    </xdr:from>
    <xdr:to>
      <xdr:col>4</xdr:col>
      <xdr:colOff>449601</xdr:colOff>
      <xdr:row>47</xdr:row>
      <xdr:rowOff>748538</xdr:rowOff>
    </xdr:to>
    <xdr:sp macro="" textlink="">
      <xdr:nvSpPr>
        <xdr:cNvPr id="14" name="Texto 62"/>
        <xdr:cNvSpPr txBox="1">
          <a:spLocks noChangeArrowheads="1"/>
        </xdr:cNvSpPr>
      </xdr:nvSpPr>
      <xdr:spPr bwMode="auto">
        <a:xfrm>
          <a:off x="876300" y="34809786"/>
          <a:ext cx="3554751" cy="10669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13</xdr:col>
      <xdr:colOff>422001</xdr:colOff>
      <xdr:row>46</xdr:row>
      <xdr:rowOff>1445611</xdr:rowOff>
    </xdr:from>
    <xdr:to>
      <xdr:col>18</xdr:col>
      <xdr:colOff>83818</xdr:colOff>
      <xdr:row>47</xdr:row>
      <xdr:rowOff>710231</xdr:rowOff>
    </xdr:to>
    <xdr:sp macro="" textlink="">
      <xdr:nvSpPr>
        <xdr:cNvPr id="15" name="Texto 39"/>
        <xdr:cNvSpPr txBox="1">
          <a:spLocks noChangeArrowheads="1"/>
        </xdr:cNvSpPr>
      </xdr:nvSpPr>
      <xdr:spPr bwMode="auto">
        <a:xfrm>
          <a:off x="13471251" y="34764061"/>
          <a:ext cx="2700292" cy="107437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6</xdr:col>
      <xdr:colOff>502337</xdr:colOff>
      <xdr:row>46</xdr:row>
      <xdr:rowOff>1398196</xdr:rowOff>
    </xdr:from>
    <xdr:to>
      <xdr:col>12</xdr:col>
      <xdr:colOff>427951</xdr:colOff>
      <xdr:row>47</xdr:row>
      <xdr:rowOff>821120</xdr:rowOff>
    </xdr:to>
    <xdr:sp macro="" textlink="">
      <xdr:nvSpPr>
        <xdr:cNvPr id="16" name="Texto 39"/>
        <xdr:cNvSpPr txBox="1">
          <a:spLocks noChangeArrowheads="1"/>
        </xdr:cNvSpPr>
      </xdr:nvSpPr>
      <xdr:spPr bwMode="auto">
        <a:xfrm>
          <a:off x="5998262" y="34716646"/>
          <a:ext cx="6831239" cy="123267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14</xdr:col>
      <xdr:colOff>594108</xdr:colOff>
      <xdr:row>53</xdr:row>
      <xdr:rowOff>1829019</xdr:rowOff>
    </xdr:from>
    <xdr:to>
      <xdr:col>19</xdr:col>
      <xdr:colOff>308148</xdr:colOff>
      <xdr:row>53</xdr:row>
      <xdr:rowOff>2737661</xdr:rowOff>
    </xdr:to>
    <xdr:sp macro="" textlink="">
      <xdr:nvSpPr>
        <xdr:cNvPr id="17" name="Texto 39"/>
        <xdr:cNvSpPr txBox="1">
          <a:spLocks noChangeArrowheads="1"/>
        </xdr:cNvSpPr>
      </xdr:nvSpPr>
      <xdr:spPr bwMode="auto">
        <a:xfrm>
          <a:off x="14300583" y="41986419"/>
          <a:ext cx="2704890" cy="90864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1</xdr:col>
      <xdr:colOff>285749</xdr:colOff>
      <xdr:row>53</xdr:row>
      <xdr:rowOff>1829019</xdr:rowOff>
    </xdr:from>
    <xdr:to>
      <xdr:col>4</xdr:col>
      <xdr:colOff>716300</xdr:colOff>
      <xdr:row>53</xdr:row>
      <xdr:rowOff>2717915</xdr:rowOff>
    </xdr:to>
    <xdr:sp macro="" textlink="">
      <xdr:nvSpPr>
        <xdr:cNvPr id="18" name="Texto 62"/>
        <xdr:cNvSpPr txBox="1">
          <a:spLocks noChangeArrowheads="1"/>
        </xdr:cNvSpPr>
      </xdr:nvSpPr>
      <xdr:spPr bwMode="auto">
        <a:xfrm>
          <a:off x="1142999" y="41986419"/>
          <a:ext cx="3554751" cy="8888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6</xdr:col>
      <xdr:colOff>426136</xdr:colOff>
      <xdr:row>53</xdr:row>
      <xdr:rowOff>1783505</xdr:rowOff>
    </xdr:from>
    <xdr:to>
      <xdr:col>12</xdr:col>
      <xdr:colOff>351750</xdr:colOff>
      <xdr:row>53</xdr:row>
      <xdr:rowOff>2890329</xdr:rowOff>
    </xdr:to>
    <xdr:sp macro="" textlink="">
      <xdr:nvSpPr>
        <xdr:cNvPr id="19" name="Texto 39"/>
        <xdr:cNvSpPr txBox="1">
          <a:spLocks noChangeArrowheads="1"/>
        </xdr:cNvSpPr>
      </xdr:nvSpPr>
      <xdr:spPr bwMode="auto">
        <a:xfrm>
          <a:off x="5922061" y="41940905"/>
          <a:ext cx="6831239" cy="11068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15</xdr:col>
      <xdr:colOff>2901</xdr:colOff>
      <xdr:row>80</xdr:row>
      <xdr:rowOff>1143000</xdr:rowOff>
    </xdr:from>
    <xdr:to>
      <xdr:col>19</xdr:col>
      <xdr:colOff>340993</xdr:colOff>
      <xdr:row>80</xdr:row>
      <xdr:rowOff>1791308</xdr:rowOff>
    </xdr:to>
    <xdr:sp macro="" textlink="">
      <xdr:nvSpPr>
        <xdr:cNvPr id="20" name="Texto 39"/>
        <xdr:cNvSpPr txBox="1">
          <a:spLocks noChangeArrowheads="1"/>
        </xdr:cNvSpPr>
      </xdr:nvSpPr>
      <xdr:spPr bwMode="auto">
        <a:xfrm>
          <a:off x="14338026" y="72466200"/>
          <a:ext cx="2700292" cy="64830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0</xdr:col>
      <xdr:colOff>95250</xdr:colOff>
      <xdr:row>80</xdr:row>
      <xdr:rowOff>1264714</xdr:rowOff>
    </xdr:from>
    <xdr:to>
      <xdr:col>3</xdr:col>
      <xdr:colOff>421026</xdr:colOff>
      <xdr:row>80</xdr:row>
      <xdr:rowOff>2123966</xdr:rowOff>
    </xdr:to>
    <xdr:sp macro="" textlink="">
      <xdr:nvSpPr>
        <xdr:cNvPr id="21" name="Texto 62"/>
        <xdr:cNvSpPr txBox="1">
          <a:spLocks noChangeArrowheads="1"/>
        </xdr:cNvSpPr>
      </xdr:nvSpPr>
      <xdr:spPr bwMode="auto">
        <a:xfrm>
          <a:off x="95250" y="72587914"/>
          <a:ext cx="3554751" cy="8592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6</xdr:col>
      <xdr:colOff>226112</xdr:colOff>
      <xdr:row>80</xdr:row>
      <xdr:rowOff>1038225</xdr:rowOff>
    </xdr:from>
    <xdr:to>
      <xdr:col>12</xdr:col>
      <xdr:colOff>151726</xdr:colOff>
      <xdr:row>80</xdr:row>
      <xdr:rowOff>2058276</xdr:rowOff>
    </xdr:to>
    <xdr:sp macro="" textlink="">
      <xdr:nvSpPr>
        <xdr:cNvPr id="22" name="Texto 39"/>
        <xdr:cNvSpPr txBox="1">
          <a:spLocks noChangeArrowheads="1"/>
        </xdr:cNvSpPr>
      </xdr:nvSpPr>
      <xdr:spPr bwMode="auto">
        <a:xfrm>
          <a:off x="5722037" y="72361425"/>
          <a:ext cx="6831239" cy="102005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15</xdr:col>
      <xdr:colOff>2901</xdr:colOff>
      <xdr:row>89</xdr:row>
      <xdr:rowOff>1057274</xdr:rowOff>
    </xdr:from>
    <xdr:to>
      <xdr:col>19</xdr:col>
      <xdr:colOff>340993</xdr:colOff>
      <xdr:row>89</xdr:row>
      <xdr:rowOff>1904999</xdr:rowOff>
    </xdr:to>
    <xdr:sp macro="" textlink="">
      <xdr:nvSpPr>
        <xdr:cNvPr id="23" name="Texto 39"/>
        <xdr:cNvSpPr txBox="1">
          <a:spLocks noChangeArrowheads="1"/>
        </xdr:cNvSpPr>
      </xdr:nvSpPr>
      <xdr:spPr bwMode="auto">
        <a:xfrm>
          <a:off x="14338026" y="80524349"/>
          <a:ext cx="2700292" cy="8477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0</xdr:col>
      <xdr:colOff>163348</xdr:colOff>
      <xdr:row>89</xdr:row>
      <xdr:rowOff>1019035</xdr:rowOff>
    </xdr:from>
    <xdr:to>
      <xdr:col>3</xdr:col>
      <xdr:colOff>489124</xdr:colOff>
      <xdr:row>89</xdr:row>
      <xdr:rowOff>1861208</xdr:rowOff>
    </xdr:to>
    <xdr:sp macro="" textlink="">
      <xdr:nvSpPr>
        <xdr:cNvPr id="24" name="Texto 62"/>
        <xdr:cNvSpPr txBox="1">
          <a:spLocks noChangeArrowheads="1"/>
        </xdr:cNvSpPr>
      </xdr:nvSpPr>
      <xdr:spPr bwMode="auto">
        <a:xfrm>
          <a:off x="163348" y="80486110"/>
          <a:ext cx="3554751" cy="8421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6</xdr:col>
      <xdr:colOff>359462</xdr:colOff>
      <xdr:row>89</xdr:row>
      <xdr:rowOff>962025</xdr:rowOff>
    </xdr:from>
    <xdr:to>
      <xdr:col>12</xdr:col>
      <xdr:colOff>285076</xdr:colOff>
      <xdr:row>89</xdr:row>
      <xdr:rowOff>1926897</xdr:rowOff>
    </xdr:to>
    <xdr:sp macro="" textlink="">
      <xdr:nvSpPr>
        <xdr:cNvPr id="25" name="Texto 39"/>
        <xdr:cNvSpPr txBox="1">
          <a:spLocks noChangeArrowheads="1"/>
        </xdr:cNvSpPr>
      </xdr:nvSpPr>
      <xdr:spPr bwMode="auto">
        <a:xfrm>
          <a:off x="5855387" y="80429100"/>
          <a:ext cx="6831239" cy="96487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14</xdr:col>
      <xdr:colOff>393426</xdr:colOff>
      <xdr:row>108</xdr:row>
      <xdr:rowOff>1181100</xdr:rowOff>
    </xdr:from>
    <xdr:to>
      <xdr:col>19</xdr:col>
      <xdr:colOff>121918</xdr:colOff>
      <xdr:row>108</xdr:row>
      <xdr:rowOff>2352675</xdr:rowOff>
    </xdr:to>
    <xdr:sp macro="" textlink="">
      <xdr:nvSpPr>
        <xdr:cNvPr id="26" name="Texto 39"/>
        <xdr:cNvSpPr txBox="1">
          <a:spLocks noChangeArrowheads="1"/>
        </xdr:cNvSpPr>
      </xdr:nvSpPr>
      <xdr:spPr bwMode="auto">
        <a:xfrm>
          <a:off x="14099901" y="90411300"/>
          <a:ext cx="2719342" cy="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8"/>
  <sheetViews>
    <sheetView tabSelected="1" workbookViewId="0">
      <selection activeCell="B3" sqref="B3"/>
    </sheetView>
  </sheetViews>
  <sheetFormatPr baseColWidth="10" defaultRowHeight="15" x14ac:dyDescent="0.25"/>
  <cols>
    <col min="1" max="1" width="12.85546875" style="1" customWidth="1"/>
    <col min="2" max="2" width="9.140625" style="1" customWidth="1"/>
    <col min="3" max="3" width="26.42578125" style="2" customWidth="1"/>
    <col min="4" max="4" width="11.28515625" style="7" customWidth="1"/>
    <col min="5" max="5" width="14.7109375" style="7" customWidth="1"/>
    <col min="6" max="6" width="8" style="7" customWidth="1"/>
    <col min="7" max="7" width="18.85546875" style="8" bestFit="1" customWidth="1"/>
    <col min="8" max="8" width="17.5703125" style="4" customWidth="1"/>
    <col min="9" max="9" width="19.28515625" style="1" bestFit="1" customWidth="1"/>
    <col min="10" max="10" width="17.42578125" style="5" customWidth="1"/>
    <col min="11" max="11" width="18.85546875" style="1" customWidth="1"/>
    <col min="12" max="12" width="11.5703125" style="6" customWidth="1"/>
    <col min="13" max="13" width="9.7109375" style="1" customWidth="1"/>
    <col min="14" max="14" width="9.85546875" style="1" customWidth="1"/>
    <col min="15" max="15" width="9.42578125" style="1" bestFit="1" customWidth="1"/>
    <col min="16" max="16" width="10" style="6" customWidth="1"/>
    <col min="17" max="18" width="8.140625" style="6" customWidth="1"/>
    <col min="19" max="19" width="9.140625" style="6" customWidth="1"/>
    <col min="20" max="20" width="8.85546875" style="1" customWidth="1"/>
    <col min="21" max="21" width="17.5703125" style="1" customWidth="1"/>
    <col min="22" max="22" width="13.140625" style="1" customWidth="1"/>
    <col min="23" max="23" width="17.140625" style="1" bestFit="1" customWidth="1"/>
    <col min="24" max="24" width="11.42578125" style="1"/>
    <col min="25" max="25" width="17.5703125" style="1" customWidth="1"/>
    <col min="26" max="256" width="11.42578125" style="1"/>
    <col min="257" max="257" width="12.85546875" style="1" customWidth="1"/>
    <col min="258" max="258" width="9.140625" style="1" customWidth="1"/>
    <col min="259" max="259" width="26.42578125" style="1" customWidth="1"/>
    <col min="260" max="260" width="11.28515625" style="1" customWidth="1"/>
    <col min="261" max="261" width="14.7109375" style="1" customWidth="1"/>
    <col min="262" max="262" width="8" style="1" customWidth="1"/>
    <col min="263" max="263" width="18.85546875" style="1" bestFit="1" customWidth="1"/>
    <col min="264" max="264" width="17.5703125" style="1" customWidth="1"/>
    <col min="265" max="265" width="19.28515625" style="1" bestFit="1" customWidth="1"/>
    <col min="266" max="266" width="17.42578125" style="1" customWidth="1"/>
    <col min="267" max="267" width="18.85546875" style="1" customWidth="1"/>
    <col min="268" max="268" width="11.5703125" style="1" customWidth="1"/>
    <col min="269" max="269" width="9.7109375" style="1" customWidth="1"/>
    <col min="270" max="270" width="9.85546875" style="1" customWidth="1"/>
    <col min="271" max="271" width="9.42578125" style="1" bestFit="1" customWidth="1"/>
    <col min="272" max="272" width="10" style="1" customWidth="1"/>
    <col min="273" max="274" width="8.140625" style="1" customWidth="1"/>
    <col min="275" max="275" width="9.140625" style="1" customWidth="1"/>
    <col min="276" max="276" width="8.85546875" style="1" customWidth="1"/>
    <col min="277" max="277" width="17.5703125" style="1" customWidth="1"/>
    <col min="278" max="278" width="13.140625" style="1" customWidth="1"/>
    <col min="279" max="279" width="17.140625" style="1" bestFit="1" customWidth="1"/>
    <col min="280" max="280" width="11.42578125" style="1"/>
    <col min="281" max="281" width="17.5703125" style="1" customWidth="1"/>
    <col min="282" max="512" width="11.42578125" style="1"/>
    <col min="513" max="513" width="12.85546875" style="1" customWidth="1"/>
    <col min="514" max="514" width="9.140625" style="1" customWidth="1"/>
    <col min="515" max="515" width="26.42578125" style="1" customWidth="1"/>
    <col min="516" max="516" width="11.28515625" style="1" customWidth="1"/>
    <col min="517" max="517" width="14.7109375" style="1" customWidth="1"/>
    <col min="518" max="518" width="8" style="1" customWidth="1"/>
    <col min="519" max="519" width="18.85546875" style="1" bestFit="1" customWidth="1"/>
    <col min="520" max="520" width="17.5703125" style="1" customWidth="1"/>
    <col min="521" max="521" width="19.28515625" style="1" bestFit="1" customWidth="1"/>
    <col min="522" max="522" width="17.42578125" style="1" customWidth="1"/>
    <col min="523" max="523" width="18.85546875" style="1" customWidth="1"/>
    <col min="524" max="524" width="11.5703125" style="1" customWidth="1"/>
    <col min="525" max="525" width="9.7109375" style="1" customWidth="1"/>
    <col min="526" max="526" width="9.85546875" style="1" customWidth="1"/>
    <col min="527" max="527" width="9.42578125" style="1" bestFit="1" customWidth="1"/>
    <col min="528" max="528" width="10" style="1" customWidth="1"/>
    <col min="529" max="530" width="8.140625" style="1" customWidth="1"/>
    <col min="531" max="531" width="9.140625" style="1" customWidth="1"/>
    <col min="532" max="532" width="8.85546875" style="1" customWidth="1"/>
    <col min="533" max="533" width="17.5703125" style="1" customWidth="1"/>
    <col min="534" max="534" width="13.140625" style="1" customWidth="1"/>
    <col min="535" max="535" width="17.140625" style="1" bestFit="1" customWidth="1"/>
    <col min="536" max="536" width="11.42578125" style="1"/>
    <col min="537" max="537" width="17.5703125" style="1" customWidth="1"/>
    <col min="538" max="768" width="11.42578125" style="1"/>
    <col min="769" max="769" width="12.85546875" style="1" customWidth="1"/>
    <col min="770" max="770" width="9.140625" style="1" customWidth="1"/>
    <col min="771" max="771" width="26.42578125" style="1" customWidth="1"/>
    <col min="772" max="772" width="11.28515625" style="1" customWidth="1"/>
    <col min="773" max="773" width="14.7109375" style="1" customWidth="1"/>
    <col min="774" max="774" width="8" style="1" customWidth="1"/>
    <col min="775" max="775" width="18.85546875" style="1" bestFit="1" customWidth="1"/>
    <col min="776" max="776" width="17.5703125" style="1" customWidth="1"/>
    <col min="777" max="777" width="19.28515625" style="1" bestFit="1" customWidth="1"/>
    <col min="778" max="778" width="17.42578125" style="1" customWidth="1"/>
    <col min="779" max="779" width="18.85546875" style="1" customWidth="1"/>
    <col min="780" max="780" width="11.5703125" style="1" customWidth="1"/>
    <col min="781" max="781" width="9.7109375" style="1" customWidth="1"/>
    <col min="782" max="782" width="9.85546875" style="1" customWidth="1"/>
    <col min="783" max="783" width="9.42578125" style="1" bestFit="1" customWidth="1"/>
    <col min="784" max="784" width="10" style="1" customWidth="1"/>
    <col min="785" max="786" width="8.140625" style="1" customWidth="1"/>
    <col min="787" max="787" width="9.140625" style="1" customWidth="1"/>
    <col min="788" max="788" width="8.85546875" style="1" customWidth="1"/>
    <col min="789" max="789" width="17.5703125" style="1" customWidth="1"/>
    <col min="790" max="790" width="13.140625" style="1" customWidth="1"/>
    <col min="791" max="791" width="17.140625" style="1" bestFit="1" customWidth="1"/>
    <col min="792" max="792" width="11.42578125" style="1"/>
    <col min="793" max="793" width="17.5703125" style="1" customWidth="1"/>
    <col min="794" max="1024" width="11.42578125" style="1"/>
    <col min="1025" max="1025" width="12.85546875" style="1" customWidth="1"/>
    <col min="1026" max="1026" width="9.140625" style="1" customWidth="1"/>
    <col min="1027" max="1027" width="26.42578125" style="1" customWidth="1"/>
    <col min="1028" max="1028" width="11.28515625" style="1" customWidth="1"/>
    <col min="1029" max="1029" width="14.7109375" style="1" customWidth="1"/>
    <col min="1030" max="1030" width="8" style="1" customWidth="1"/>
    <col min="1031" max="1031" width="18.85546875" style="1" bestFit="1" customWidth="1"/>
    <col min="1032" max="1032" width="17.5703125" style="1" customWidth="1"/>
    <col min="1033" max="1033" width="19.28515625" style="1" bestFit="1" customWidth="1"/>
    <col min="1034" max="1034" width="17.42578125" style="1" customWidth="1"/>
    <col min="1035" max="1035" width="18.85546875" style="1" customWidth="1"/>
    <col min="1036" max="1036" width="11.5703125" style="1" customWidth="1"/>
    <col min="1037" max="1037" width="9.7109375" style="1" customWidth="1"/>
    <col min="1038" max="1038" width="9.85546875" style="1" customWidth="1"/>
    <col min="1039" max="1039" width="9.42578125" style="1" bestFit="1" customWidth="1"/>
    <col min="1040" max="1040" width="10" style="1" customWidth="1"/>
    <col min="1041" max="1042" width="8.140625" style="1" customWidth="1"/>
    <col min="1043" max="1043" width="9.140625" style="1" customWidth="1"/>
    <col min="1044" max="1044" width="8.85546875" style="1" customWidth="1"/>
    <col min="1045" max="1045" width="17.5703125" style="1" customWidth="1"/>
    <col min="1046" max="1046" width="13.140625" style="1" customWidth="1"/>
    <col min="1047" max="1047" width="17.140625" style="1" bestFit="1" customWidth="1"/>
    <col min="1048" max="1048" width="11.42578125" style="1"/>
    <col min="1049" max="1049" width="17.5703125" style="1" customWidth="1"/>
    <col min="1050" max="1280" width="11.42578125" style="1"/>
    <col min="1281" max="1281" width="12.85546875" style="1" customWidth="1"/>
    <col min="1282" max="1282" width="9.140625" style="1" customWidth="1"/>
    <col min="1283" max="1283" width="26.42578125" style="1" customWidth="1"/>
    <col min="1284" max="1284" width="11.28515625" style="1" customWidth="1"/>
    <col min="1285" max="1285" width="14.7109375" style="1" customWidth="1"/>
    <col min="1286" max="1286" width="8" style="1" customWidth="1"/>
    <col min="1287" max="1287" width="18.85546875" style="1" bestFit="1" customWidth="1"/>
    <col min="1288" max="1288" width="17.5703125" style="1" customWidth="1"/>
    <col min="1289" max="1289" width="19.28515625" style="1" bestFit="1" customWidth="1"/>
    <col min="1290" max="1290" width="17.42578125" style="1" customWidth="1"/>
    <col min="1291" max="1291" width="18.85546875" style="1" customWidth="1"/>
    <col min="1292" max="1292" width="11.5703125" style="1" customWidth="1"/>
    <col min="1293" max="1293" width="9.7109375" style="1" customWidth="1"/>
    <col min="1294" max="1294" width="9.85546875" style="1" customWidth="1"/>
    <col min="1295" max="1295" width="9.42578125" style="1" bestFit="1" customWidth="1"/>
    <col min="1296" max="1296" width="10" style="1" customWidth="1"/>
    <col min="1297" max="1298" width="8.140625" style="1" customWidth="1"/>
    <col min="1299" max="1299" width="9.140625" style="1" customWidth="1"/>
    <col min="1300" max="1300" width="8.85546875" style="1" customWidth="1"/>
    <col min="1301" max="1301" width="17.5703125" style="1" customWidth="1"/>
    <col min="1302" max="1302" width="13.140625" style="1" customWidth="1"/>
    <col min="1303" max="1303" width="17.140625" style="1" bestFit="1" customWidth="1"/>
    <col min="1304" max="1304" width="11.42578125" style="1"/>
    <col min="1305" max="1305" width="17.5703125" style="1" customWidth="1"/>
    <col min="1306" max="1536" width="11.42578125" style="1"/>
    <col min="1537" max="1537" width="12.85546875" style="1" customWidth="1"/>
    <col min="1538" max="1538" width="9.140625" style="1" customWidth="1"/>
    <col min="1539" max="1539" width="26.42578125" style="1" customWidth="1"/>
    <col min="1540" max="1540" width="11.28515625" style="1" customWidth="1"/>
    <col min="1541" max="1541" width="14.7109375" style="1" customWidth="1"/>
    <col min="1542" max="1542" width="8" style="1" customWidth="1"/>
    <col min="1543" max="1543" width="18.85546875" style="1" bestFit="1" customWidth="1"/>
    <col min="1544" max="1544" width="17.5703125" style="1" customWidth="1"/>
    <col min="1545" max="1545" width="19.28515625" style="1" bestFit="1" customWidth="1"/>
    <col min="1546" max="1546" width="17.42578125" style="1" customWidth="1"/>
    <col min="1547" max="1547" width="18.85546875" style="1" customWidth="1"/>
    <col min="1548" max="1548" width="11.5703125" style="1" customWidth="1"/>
    <col min="1549" max="1549" width="9.7109375" style="1" customWidth="1"/>
    <col min="1550" max="1550" width="9.85546875" style="1" customWidth="1"/>
    <col min="1551" max="1551" width="9.42578125" style="1" bestFit="1" customWidth="1"/>
    <col min="1552" max="1552" width="10" style="1" customWidth="1"/>
    <col min="1553" max="1554" width="8.140625" style="1" customWidth="1"/>
    <col min="1555" max="1555" width="9.140625" style="1" customWidth="1"/>
    <col min="1556" max="1556" width="8.85546875" style="1" customWidth="1"/>
    <col min="1557" max="1557" width="17.5703125" style="1" customWidth="1"/>
    <col min="1558" max="1558" width="13.140625" style="1" customWidth="1"/>
    <col min="1559" max="1559" width="17.140625" style="1" bestFit="1" customWidth="1"/>
    <col min="1560" max="1560" width="11.42578125" style="1"/>
    <col min="1561" max="1561" width="17.5703125" style="1" customWidth="1"/>
    <col min="1562" max="1792" width="11.42578125" style="1"/>
    <col min="1793" max="1793" width="12.85546875" style="1" customWidth="1"/>
    <col min="1794" max="1794" width="9.140625" style="1" customWidth="1"/>
    <col min="1795" max="1795" width="26.42578125" style="1" customWidth="1"/>
    <col min="1796" max="1796" width="11.28515625" style="1" customWidth="1"/>
    <col min="1797" max="1797" width="14.7109375" style="1" customWidth="1"/>
    <col min="1798" max="1798" width="8" style="1" customWidth="1"/>
    <col min="1799" max="1799" width="18.85546875" style="1" bestFit="1" customWidth="1"/>
    <col min="1800" max="1800" width="17.5703125" style="1" customWidth="1"/>
    <col min="1801" max="1801" width="19.28515625" style="1" bestFit="1" customWidth="1"/>
    <col min="1802" max="1802" width="17.42578125" style="1" customWidth="1"/>
    <col min="1803" max="1803" width="18.85546875" style="1" customWidth="1"/>
    <col min="1804" max="1804" width="11.5703125" style="1" customWidth="1"/>
    <col min="1805" max="1805" width="9.7109375" style="1" customWidth="1"/>
    <col min="1806" max="1806" width="9.85546875" style="1" customWidth="1"/>
    <col min="1807" max="1807" width="9.42578125" style="1" bestFit="1" customWidth="1"/>
    <col min="1808" max="1808" width="10" style="1" customWidth="1"/>
    <col min="1809" max="1810" width="8.140625" style="1" customWidth="1"/>
    <col min="1811" max="1811" width="9.140625" style="1" customWidth="1"/>
    <col min="1812" max="1812" width="8.85546875" style="1" customWidth="1"/>
    <col min="1813" max="1813" width="17.5703125" style="1" customWidth="1"/>
    <col min="1814" max="1814" width="13.140625" style="1" customWidth="1"/>
    <col min="1815" max="1815" width="17.140625" style="1" bestFit="1" customWidth="1"/>
    <col min="1816" max="1816" width="11.42578125" style="1"/>
    <col min="1817" max="1817" width="17.5703125" style="1" customWidth="1"/>
    <col min="1818" max="2048" width="11.42578125" style="1"/>
    <col min="2049" max="2049" width="12.85546875" style="1" customWidth="1"/>
    <col min="2050" max="2050" width="9.140625" style="1" customWidth="1"/>
    <col min="2051" max="2051" width="26.42578125" style="1" customWidth="1"/>
    <col min="2052" max="2052" width="11.28515625" style="1" customWidth="1"/>
    <col min="2053" max="2053" width="14.7109375" style="1" customWidth="1"/>
    <col min="2054" max="2054" width="8" style="1" customWidth="1"/>
    <col min="2055" max="2055" width="18.85546875" style="1" bestFit="1" customWidth="1"/>
    <col min="2056" max="2056" width="17.5703125" style="1" customWidth="1"/>
    <col min="2057" max="2057" width="19.28515625" style="1" bestFit="1" customWidth="1"/>
    <col min="2058" max="2058" width="17.42578125" style="1" customWidth="1"/>
    <col min="2059" max="2059" width="18.85546875" style="1" customWidth="1"/>
    <col min="2060" max="2060" width="11.5703125" style="1" customWidth="1"/>
    <col min="2061" max="2061" width="9.7109375" style="1" customWidth="1"/>
    <col min="2062" max="2062" width="9.85546875" style="1" customWidth="1"/>
    <col min="2063" max="2063" width="9.42578125" style="1" bestFit="1" customWidth="1"/>
    <col min="2064" max="2064" width="10" style="1" customWidth="1"/>
    <col min="2065" max="2066" width="8.140625" style="1" customWidth="1"/>
    <col min="2067" max="2067" width="9.140625" style="1" customWidth="1"/>
    <col min="2068" max="2068" width="8.85546875" style="1" customWidth="1"/>
    <col min="2069" max="2069" width="17.5703125" style="1" customWidth="1"/>
    <col min="2070" max="2070" width="13.140625" style="1" customWidth="1"/>
    <col min="2071" max="2071" width="17.140625" style="1" bestFit="1" customWidth="1"/>
    <col min="2072" max="2072" width="11.42578125" style="1"/>
    <col min="2073" max="2073" width="17.5703125" style="1" customWidth="1"/>
    <col min="2074" max="2304" width="11.42578125" style="1"/>
    <col min="2305" max="2305" width="12.85546875" style="1" customWidth="1"/>
    <col min="2306" max="2306" width="9.140625" style="1" customWidth="1"/>
    <col min="2307" max="2307" width="26.42578125" style="1" customWidth="1"/>
    <col min="2308" max="2308" width="11.28515625" style="1" customWidth="1"/>
    <col min="2309" max="2309" width="14.7109375" style="1" customWidth="1"/>
    <col min="2310" max="2310" width="8" style="1" customWidth="1"/>
    <col min="2311" max="2311" width="18.85546875" style="1" bestFit="1" customWidth="1"/>
    <col min="2312" max="2312" width="17.5703125" style="1" customWidth="1"/>
    <col min="2313" max="2313" width="19.28515625" style="1" bestFit="1" customWidth="1"/>
    <col min="2314" max="2314" width="17.42578125" style="1" customWidth="1"/>
    <col min="2315" max="2315" width="18.85546875" style="1" customWidth="1"/>
    <col min="2316" max="2316" width="11.5703125" style="1" customWidth="1"/>
    <col min="2317" max="2317" width="9.7109375" style="1" customWidth="1"/>
    <col min="2318" max="2318" width="9.85546875" style="1" customWidth="1"/>
    <col min="2319" max="2319" width="9.42578125" style="1" bestFit="1" customWidth="1"/>
    <col min="2320" max="2320" width="10" style="1" customWidth="1"/>
    <col min="2321" max="2322" width="8.140625" style="1" customWidth="1"/>
    <col min="2323" max="2323" width="9.140625" style="1" customWidth="1"/>
    <col min="2324" max="2324" width="8.85546875" style="1" customWidth="1"/>
    <col min="2325" max="2325" width="17.5703125" style="1" customWidth="1"/>
    <col min="2326" max="2326" width="13.140625" style="1" customWidth="1"/>
    <col min="2327" max="2327" width="17.140625" style="1" bestFit="1" customWidth="1"/>
    <col min="2328" max="2328" width="11.42578125" style="1"/>
    <col min="2329" max="2329" width="17.5703125" style="1" customWidth="1"/>
    <col min="2330" max="2560" width="11.42578125" style="1"/>
    <col min="2561" max="2561" width="12.85546875" style="1" customWidth="1"/>
    <col min="2562" max="2562" width="9.140625" style="1" customWidth="1"/>
    <col min="2563" max="2563" width="26.42578125" style="1" customWidth="1"/>
    <col min="2564" max="2564" width="11.28515625" style="1" customWidth="1"/>
    <col min="2565" max="2565" width="14.7109375" style="1" customWidth="1"/>
    <col min="2566" max="2566" width="8" style="1" customWidth="1"/>
    <col min="2567" max="2567" width="18.85546875" style="1" bestFit="1" customWidth="1"/>
    <col min="2568" max="2568" width="17.5703125" style="1" customWidth="1"/>
    <col min="2569" max="2569" width="19.28515625" style="1" bestFit="1" customWidth="1"/>
    <col min="2570" max="2570" width="17.42578125" style="1" customWidth="1"/>
    <col min="2571" max="2571" width="18.85546875" style="1" customWidth="1"/>
    <col min="2572" max="2572" width="11.5703125" style="1" customWidth="1"/>
    <col min="2573" max="2573" width="9.7109375" style="1" customWidth="1"/>
    <col min="2574" max="2574" width="9.85546875" style="1" customWidth="1"/>
    <col min="2575" max="2575" width="9.42578125" style="1" bestFit="1" customWidth="1"/>
    <col min="2576" max="2576" width="10" style="1" customWidth="1"/>
    <col min="2577" max="2578" width="8.140625" style="1" customWidth="1"/>
    <col min="2579" max="2579" width="9.140625" style="1" customWidth="1"/>
    <col min="2580" max="2580" width="8.85546875" style="1" customWidth="1"/>
    <col min="2581" max="2581" width="17.5703125" style="1" customWidth="1"/>
    <col min="2582" max="2582" width="13.140625" style="1" customWidth="1"/>
    <col min="2583" max="2583" width="17.140625" style="1" bestFit="1" customWidth="1"/>
    <col min="2584" max="2584" width="11.42578125" style="1"/>
    <col min="2585" max="2585" width="17.5703125" style="1" customWidth="1"/>
    <col min="2586" max="2816" width="11.42578125" style="1"/>
    <col min="2817" max="2817" width="12.85546875" style="1" customWidth="1"/>
    <col min="2818" max="2818" width="9.140625" style="1" customWidth="1"/>
    <col min="2819" max="2819" width="26.42578125" style="1" customWidth="1"/>
    <col min="2820" max="2820" width="11.28515625" style="1" customWidth="1"/>
    <col min="2821" max="2821" width="14.7109375" style="1" customWidth="1"/>
    <col min="2822" max="2822" width="8" style="1" customWidth="1"/>
    <col min="2823" max="2823" width="18.85546875" style="1" bestFit="1" customWidth="1"/>
    <col min="2824" max="2824" width="17.5703125" style="1" customWidth="1"/>
    <col min="2825" max="2825" width="19.28515625" style="1" bestFit="1" customWidth="1"/>
    <col min="2826" max="2826" width="17.42578125" style="1" customWidth="1"/>
    <col min="2827" max="2827" width="18.85546875" style="1" customWidth="1"/>
    <col min="2828" max="2828" width="11.5703125" style="1" customWidth="1"/>
    <col min="2829" max="2829" width="9.7109375" style="1" customWidth="1"/>
    <col min="2830" max="2830" width="9.85546875" style="1" customWidth="1"/>
    <col min="2831" max="2831" width="9.42578125" style="1" bestFit="1" customWidth="1"/>
    <col min="2832" max="2832" width="10" style="1" customWidth="1"/>
    <col min="2833" max="2834" width="8.140625" style="1" customWidth="1"/>
    <col min="2835" max="2835" width="9.140625" style="1" customWidth="1"/>
    <col min="2836" max="2836" width="8.85546875" style="1" customWidth="1"/>
    <col min="2837" max="2837" width="17.5703125" style="1" customWidth="1"/>
    <col min="2838" max="2838" width="13.140625" style="1" customWidth="1"/>
    <col min="2839" max="2839" width="17.140625" style="1" bestFit="1" customWidth="1"/>
    <col min="2840" max="2840" width="11.42578125" style="1"/>
    <col min="2841" max="2841" width="17.5703125" style="1" customWidth="1"/>
    <col min="2842" max="3072" width="11.42578125" style="1"/>
    <col min="3073" max="3073" width="12.85546875" style="1" customWidth="1"/>
    <col min="3074" max="3074" width="9.140625" style="1" customWidth="1"/>
    <col min="3075" max="3075" width="26.42578125" style="1" customWidth="1"/>
    <col min="3076" max="3076" width="11.28515625" style="1" customWidth="1"/>
    <col min="3077" max="3077" width="14.7109375" style="1" customWidth="1"/>
    <col min="3078" max="3078" width="8" style="1" customWidth="1"/>
    <col min="3079" max="3079" width="18.85546875" style="1" bestFit="1" customWidth="1"/>
    <col min="3080" max="3080" width="17.5703125" style="1" customWidth="1"/>
    <col min="3081" max="3081" width="19.28515625" style="1" bestFit="1" customWidth="1"/>
    <col min="3082" max="3082" width="17.42578125" style="1" customWidth="1"/>
    <col min="3083" max="3083" width="18.85546875" style="1" customWidth="1"/>
    <col min="3084" max="3084" width="11.5703125" style="1" customWidth="1"/>
    <col min="3085" max="3085" width="9.7109375" style="1" customWidth="1"/>
    <col min="3086" max="3086" width="9.85546875" style="1" customWidth="1"/>
    <col min="3087" max="3087" width="9.42578125" style="1" bestFit="1" customWidth="1"/>
    <col min="3088" max="3088" width="10" style="1" customWidth="1"/>
    <col min="3089" max="3090" width="8.140625" style="1" customWidth="1"/>
    <col min="3091" max="3091" width="9.140625" style="1" customWidth="1"/>
    <col min="3092" max="3092" width="8.85546875" style="1" customWidth="1"/>
    <col min="3093" max="3093" width="17.5703125" style="1" customWidth="1"/>
    <col min="3094" max="3094" width="13.140625" style="1" customWidth="1"/>
    <col min="3095" max="3095" width="17.140625" style="1" bestFit="1" customWidth="1"/>
    <col min="3096" max="3096" width="11.42578125" style="1"/>
    <col min="3097" max="3097" width="17.5703125" style="1" customWidth="1"/>
    <col min="3098" max="3328" width="11.42578125" style="1"/>
    <col min="3329" max="3329" width="12.85546875" style="1" customWidth="1"/>
    <col min="3330" max="3330" width="9.140625" style="1" customWidth="1"/>
    <col min="3331" max="3331" width="26.42578125" style="1" customWidth="1"/>
    <col min="3332" max="3332" width="11.28515625" style="1" customWidth="1"/>
    <col min="3333" max="3333" width="14.7109375" style="1" customWidth="1"/>
    <col min="3334" max="3334" width="8" style="1" customWidth="1"/>
    <col min="3335" max="3335" width="18.85546875" style="1" bestFit="1" customWidth="1"/>
    <col min="3336" max="3336" width="17.5703125" style="1" customWidth="1"/>
    <col min="3337" max="3337" width="19.28515625" style="1" bestFit="1" customWidth="1"/>
    <col min="3338" max="3338" width="17.42578125" style="1" customWidth="1"/>
    <col min="3339" max="3339" width="18.85546875" style="1" customWidth="1"/>
    <col min="3340" max="3340" width="11.5703125" style="1" customWidth="1"/>
    <col min="3341" max="3341" width="9.7109375" style="1" customWidth="1"/>
    <col min="3342" max="3342" width="9.85546875" style="1" customWidth="1"/>
    <col min="3343" max="3343" width="9.42578125" style="1" bestFit="1" customWidth="1"/>
    <col min="3344" max="3344" width="10" style="1" customWidth="1"/>
    <col min="3345" max="3346" width="8.140625" style="1" customWidth="1"/>
    <col min="3347" max="3347" width="9.140625" style="1" customWidth="1"/>
    <col min="3348" max="3348" width="8.85546875" style="1" customWidth="1"/>
    <col min="3349" max="3349" width="17.5703125" style="1" customWidth="1"/>
    <col min="3350" max="3350" width="13.140625" style="1" customWidth="1"/>
    <col min="3351" max="3351" width="17.140625" style="1" bestFit="1" customWidth="1"/>
    <col min="3352" max="3352" width="11.42578125" style="1"/>
    <col min="3353" max="3353" width="17.5703125" style="1" customWidth="1"/>
    <col min="3354" max="3584" width="11.42578125" style="1"/>
    <col min="3585" max="3585" width="12.85546875" style="1" customWidth="1"/>
    <col min="3586" max="3586" width="9.140625" style="1" customWidth="1"/>
    <col min="3587" max="3587" width="26.42578125" style="1" customWidth="1"/>
    <col min="3588" max="3588" width="11.28515625" style="1" customWidth="1"/>
    <col min="3589" max="3589" width="14.7109375" style="1" customWidth="1"/>
    <col min="3590" max="3590" width="8" style="1" customWidth="1"/>
    <col min="3591" max="3591" width="18.85546875" style="1" bestFit="1" customWidth="1"/>
    <col min="3592" max="3592" width="17.5703125" style="1" customWidth="1"/>
    <col min="3593" max="3593" width="19.28515625" style="1" bestFit="1" customWidth="1"/>
    <col min="3594" max="3594" width="17.42578125" style="1" customWidth="1"/>
    <col min="3595" max="3595" width="18.85546875" style="1" customWidth="1"/>
    <col min="3596" max="3596" width="11.5703125" style="1" customWidth="1"/>
    <col min="3597" max="3597" width="9.7109375" style="1" customWidth="1"/>
    <col min="3598" max="3598" width="9.85546875" style="1" customWidth="1"/>
    <col min="3599" max="3599" width="9.42578125" style="1" bestFit="1" customWidth="1"/>
    <col min="3600" max="3600" width="10" style="1" customWidth="1"/>
    <col min="3601" max="3602" width="8.140625" style="1" customWidth="1"/>
    <col min="3603" max="3603" width="9.140625" style="1" customWidth="1"/>
    <col min="3604" max="3604" width="8.85546875" style="1" customWidth="1"/>
    <col min="3605" max="3605" width="17.5703125" style="1" customWidth="1"/>
    <col min="3606" max="3606" width="13.140625" style="1" customWidth="1"/>
    <col min="3607" max="3607" width="17.140625" style="1" bestFit="1" customWidth="1"/>
    <col min="3608" max="3608" width="11.42578125" style="1"/>
    <col min="3609" max="3609" width="17.5703125" style="1" customWidth="1"/>
    <col min="3610" max="3840" width="11.42578125" style="1"/>
    <col min="3841" max="3841" width="12.85546875" style="1" customWidth="1"/>
    <col min="3842" max="3842" width="9.140625" style="1" customWidth="1"/>
    <col min="3843" max="3843" width="26.42578125" style="1" customWidth="1"/>
    <col min="3844" max="3844" width="11.28515625" style="1" customWidth="1"/>
    <col min="3845" max="3845" width="14.7109375" style="1" customWidth="1"/>
    <col min="3846" max="3846" width="8" style="1" customWidth="1"/>
    <col min="3847" max="3847" width="18.85546875" style="1" bestFit="1" customWidth="1"/>
    <col min="3848" max="3848" width="17.5703125" style="1" customWidth="1"/>
    <col min="3849" max="3849" width="19.28515625" style="1" bestFit="1" customWidth="1"/>
    <col min="3850" max="3850" width="17.42578125" style="1" customWidth="1"/>
    <col min="3851" max="3851" width="18.85546875" style="1" customWidth="1"/>
    <col min="3852" max="3852" width="11.5703125" style="1" customWidth="1"/>
    <col min="3853" max="3853" width="9.7109375" style="1" customWidth="1"/>
    <col min="3854" max="3854" width="9.85546875" style="1" customWidth="1"/>
    <col min="3855" max="3855" width="9.42578125" style="1" bestFit="1" customWidth="1"/>
    <col min="3856" max="3856" width="10" style="1" customWidth="1"/>
    <col min="3857" max="3858" width="8.140625" style="1" customWidth="1"/>
    <col min="3859" max="3859" width="9.140625" style="1" customWidth="1"/>
    <col min="3860" max="3860" width="8.85546875" style="1" customWidth="1"/>
    <col min="3861" max="3861" width="17.5703125" style="1" customWidth="1"/>
    <col min="3862" max="3862" width="13.140625" style="1" customWidth="1"/>
    <col min="3863" max="3863" width="17.140625" style="1" bestFit="1" customWidth="1"/>
    <col min="3864" max="3864" width="11.42578125" style="1"/>
    <col min="3865" max="3865" width="17.5703125" style="1" customWidth="1"/>
    <col min="3866" max="4096" width="11.42578125" style="1"/>
    <col min="4097" max="4097" width="12.85546875" style="1" customWidth="1"/>
    <col min="4098" max="4098" width="9.140625" style="1" customWidth="1"/>
    <col min="4099" max="4099" width="26.42578125" style="1" customWidth="1"/>
    <col min="4100" max="4100" width="11.28515625" style="1" customWidth="1"/>
    <col min="4101" max="4101" width="14.7109375" style="1" customWidth="1"/>
    <col min="4102" max="4102" width="8" style="1" customWidth="1"/>
    <col min="4103" max="4103" width="18.85546875" style="1" bestFit="1" customWidth="1"/>
    <col min="4104" max="4104" width="17.5703125" style="1" customWidth="1"/>
    <col min="4105" max="4105" width="19.28515625" style="1" bestFit="1" customWidth="1"/>
    <col min="4106" max="4106" width="17.42578125" style="1" customWidth="1"/>
    <col min="4107" max="4107" width="18.85546875" style="1" customWidth="1"/>
    <col min="4108" max="4108" width="11.5703125" style="1" customWidth="1"/>
    <col min="4109" max="4109" width="9.7109375" style="1" customWidth="1"/>
    <col min="4110" max="4110" width="9.85546875" style="1" customWidth="1"/>
    <col min="4111" max="4111" width="9.42578125" style="1" bestFit="1" customWidth="1"/>
    <col min="4112" max="4112" width="10" style="1" customWidth="1"/>
    <col min="4113" max="4114" width="8.140625" style="1" customWidth="1"/>
    <col min="4115" max="4115" width="9.140625" style="1" customWidth="1"/>
    <col min="4116" max="4116" width="8.85546875" style="1" customWidth="1"/>
    <col min="4117" max="4117" width="17.5703125" style="1" customWidth="1"/>
    <col min="4118" max="4118" width="13.140625" style="1" customWidth="1"/>
    <col min="4119" max="4119" width="17.140625" style="1" bestFit="1" customWidth="1"/>
    <col min="4120" max="4120" width="11.42578125" style="1"/>
    <col min="4121" max="4121" width="17.5703125" style="1" customWidth="1"/>
    <col min="4122" max="4352" width="11.42578125" style="1"/>
    <col min="4353" max="4353" width="12.85546875" style="1" customWidth="1"/>
    <col min="4354" max="4354" width="9.140625" style="1" customWidth="1"/>
    <col min="4355" max="4355" width="26.42578125" style="1" customWidth="1"/>
    <col min="4356" max="4356" width="11.28515625" style="1" customWidth="1"/>
    <col min="4357" max="4357" width="14.7109375" style="1" customWidth="1"/>
    <col min="4358" max="4358" width="8" style="1" customWidth="1"/>
    <col min="4359" max="4359" width="18.85546875" style="1" bestFit="1" customWidth="1"/>
    <col min="4360" max="4360" width="17.5703125" style="1" customWidth="1"/>
    <col min="4361" max="4361" width="19.28515625" style="1" bestFit="1" customWidth="1"/>
    <col min="4362" max="4362" width="17.42578125" style="1" customWidth="1"/>
    <col min="4363" max="4363" width="18.85546875" style="1" customWidth="1"/>
    <col min="4364" max="4364" width="11.5703125" style="1" customWidth="1"/>
    <col min="4365" max="4365" width="9.7109375" style="1" customWidth="1"/>
    <col min="4366" max="4366" width="9.85546875" style="1" customWidth="1"/>
    <col min="4367" max="4367" width="9.42578125" style="1" bestFit="1" customWidth="1"/>
    <col min="4368" max="4368" width="10" style="1" customWidth="1"/>
    <col min="4369" max="4370" width="8.140625" style="1" customWidth="1"/>
    <col min="4371" max="4371" width="9.140625" style="1" customWidth="1"/>
    <col min="4372" max="4372" width="8.85546875" style="1" customWidth="1"/>
    <col min="4373" max="4373" width="17.5703125" style="1" customWidth="1"/>
    <col min="4374" max="4374" width="13.140625" style="1" customWidth="1"/>
    <col min="4375" max="4375" width="17.140625" style="1" bestFit="1" customWidth="1"/>
    <col min="4376" max="4376" width="11.42578125" style="1"/>
    <col min="4377" max="4377" width="17.5703125" style="1" customWidth="1"/>
    <col min="4378" max="4608" width="11.42578125" style="1"/>
    <col min="4609" max="4609" width="12.85546875" style="1" customWidth="1"/>
    <col min="4610" max="4610" width="9.140625" style="1" customWidth="1"/>
    <col min="4611" max="4611" width="26.42578125" style="1" customWidth="1"/>
    <col min="4612" max="4612" width="11.28515625" style="1" customWidth="1"/>
    <col min="4613" max="4613" width="14.7109375" style="1" customWidth="1"/>
    <col min="4614" max="4614" width="8" style="1" customWidth="1"/>
    <col min="4615" max="4615" width="18.85546875" style="1" bestFit="1" customWidth="1"/>
    <col min="4616" max="4616" width="17.5703125" style="1" customWidth="1"/>
    <col min="4617" max="4617" width="19.28515625" style="1" bestFit="1" customWidth="1"/>
    <col min="4618" max="4618" width="17.42578125" style="1" customWidth="1"/>
    <col min="4619" max="4619" width="18.85546875" style="1" customWidth="1"/>
    <col min="4620" max="4620" width="11.5703125" style="1" customWidth="1"/>
    <col min="4621" max="4621" width="9.7109375" style="1" customWidth="1"/>
    <col min="4622" max="4622" width="9.85546875" style="1" customWidth="1"/>
    <col min="4623" max="4623" width="9.42578125" style="1" bestFit="1" customWidth="1"/>
    <col min="4624" max="4624" width="10" style="1" customWidth="1"/>
    <col min="4625" max="4626" width="8.140625" style="1" customWidth="1"/>
    <col min="4627" max="4627" width="9.140625" style="1" customWidth="1"/>
    <col min="4628" max="4628" width="8.85546875" style="1" customWidth="1"/>
    <col min="4629" max="4629" width="17.5703125" style="1" customWidth="1"/>
    <col min="4630" max="4630" width="13.140625" style="1" customWidth="1"/>
    <col min="4631" max="4631" width="17.140625" style="1" bestFit="1" customWidth="1"/>
    <col min="4632" max="4632" width="11.42578125" style="1"/>
    <col min="4633" max="4633" width="17.5703125" style="1" customWidth="1"/>
    <col min="4634" max="4864" width="11.42578125" style="1"/>
    <col min="4865" max="4865" width="12.85546875" style="1" customWidth="1"/>
    <col min="4866" max="4866" width="9.140625" style="1" customWidth="1"/>
    <col min="4867" max="4867" width="26.42578125" style="1" customWidth="1"/>
    <col min="4868" max="4868" width="11.28515625" style="1" customWidth="1"/>
    <col min="4869" max="4869" width="14.7109375" style="1" customWidth="1"/>
    <col min="4870" max="4870" width="8" style="1" customWidth="1"/>
    <col min="4871" max="4871" width="18.85546875" style="1" bestFit="1" customWidth="1"/>
    <col min="4872" max="4872" width="17.5703125" style="1" customWidth="1"/>
    <col min="4873" max="4873" width="19.28515625" style="1" bestFit="1" customWidth="1"/>
    <col min="4874" max="4874" width="17.42578125" style="1" customWidth="1"/>
    <col min="4875" max="4875" width="18.85546875" style="1" customWidth="1"/>
    <col min="4876" max="4876" width="11.5703125" style="1" customWidth="1"/>
    <col min="4877" max="4877" width="9.7109375" style="1" customWidth="1"/>
    <col min="4878" max="4878" width="9.85546875" style="1" customWidth="1"/>
    <col min="4879" max="4879" width="9.42578125" style="1" bestFit="1" customWidth="1"/>
    <col min="4880" max="4880" width="10" style="1" customWidth="1"/>
    <col min="4881" max="4882" width="8.140625" style="1" customWidth="1"/>
    <col min="4883" max="4883" width="9.140625" style="1" customWidth="1"/>
    <col min="4884" max="4884" width="8.85546875" style="1" customWidth="1"/>
    <col min="4885" max="4885" width="17.5703125" style="1" customWidth="1"/>
    <col min="4886" max="4886" width="13.140625" style="1" customWidth="1"/>
    <col min="4887" max="4887" width="17.140625" style="1" bestFit="1" customWidth="1"/>
    <col min="4888" max="4888" width="11.42578125" style="1"/>
    <col min="4889" max="4889" width="17.5703125" style="1" customWidth="1"/>
    <col min="4890" max="5120" width="11.42578125" style="1"/>
    <col min="5121" max="5121" width="12.85546875" style="1" customWidth="1"/>
    <col min="5122" max="5122" width="9.140625" style="1" customWidth="1"/>
    <col min="5123" max="5123" width="26.42578125" style="1" customWidth="1"/>
    <col min="5124" max="5124" width="11.28515625" style="1" customWidth="1"/>
    <col min="5125" max="5125" width="14.7109375" style="1" customWidth="1"/>
    <col min="5126" max="5126" width="8" style="1" customWidth="1"/>
    <col min="5127" max="5127" width="18.85546875" style="1" bestFit="1" customWidth="1"/>
    <col min="5128" max="5128" width="17.5703125" style="1" customWidth="1"/>
    <col min="5129" max="5129" width="19.28515625" style="1" bestFit="1" customWidth="1"/>
    <col min="5130" max="5130" width="17.42578125" style="1" customWidth="1"/>
    <col min="5131" max="5131" width="18.85546875" style="1" customWidth="1"/>
    <col min="5132" max="5132" width="11.5703125" style="1" customWidth="1"/>
    <col min="5133" max="5133" width="9.7109375" style="1" customWidth="1"/>
    <col min="5134" max="5134" width="9.85546875" style="1" customWidth="1"/>
    <col min="5135" max="5135" width="9.42578125" style="1" bestFit="1" customWidth="1"/>
    <col min="5136" max="5136" width="10" style="1" customWidth="1"/>
    <col min="5137" max="5138" width="8.140625" style="1" customWidth="1"/>
    <col min="5139" max="5139" width="9.140625" style="1" customWidth="1"/>
    <col min="5140" max="5140" width="8.85546875" style="1" customWidth="1"/>
    <col min="5141" max="5141" width="17.5703125" style="1" customWidth="1"/>
    <col min="5142" max="5142" width="13.140625" style="1" customWidth="1"/>
    <col min="5143" max="5143" width="17.140625" style="1" bestFit="1" customWidth="1"/>
    <col min="5144" max="5144" width="11.42578125" style="1"/>
    <col min="5145" max="5145" width="17.5703125" style="1" customWidth="1"/>
    <col min="5146" max="5376" width="11.42578125" style="1"/>
    <col min="5377" max="5377" width="12.85546875" style="1" customWidth="1"/>
    <col min="5378" max="5378" width="9.140625" style="1" customWidth="1"/>
    <col min="5379" max="5379" width="26.42578125" style="1" customWidth="1"/>
    <col min="5380" max="5380" width="11.28515625" style="1" customWidth="1"/>
    <col min="5381" max="5381" width="14.7109375" style="1" customWidth="1"/>
    <col min="5382" max="5382" width="8" style="1" customWidth="1"/>
    <col min="5383" max="5383" width="18.85546875" style="1" bestFit="1" customWidth="1"/>
    <col min="5384" max="5384" width="17.5703125" style="1" customWidth="1"/>
    <col min="5385" max="5385" width="19.28515625" style="1" bestFit="1" customWidth="1"/>
    <col min="5386" max="5386" width="17.42578125" style="1" customWidth="1"/>
    <col min="5387" max="5387" width="18.85546875" style="1" customWidth="1"/>
    <col min="5388" max="5388" width="11.5703125" style="1" customWidth="1"/>
    <col min="5389" max="5389" width="9.7109375" style="1" customWidth="1"/>
    <col min="5390" max="5390" width="9.85546875" style="1" customWidth="1"/>
    <col min="5391" max="5391" width="9.42578125" style="1" bestFit="1" customWidth="1"/>
    <col min="5392" max="5392" width="10" style="1" customWidth="1"/>
    <col min="5393" max="5394" width="8.140625" style="1" customWidth="1"/>
    <col min="5395" max="5395" width="9.140625" style="1" customWidth="1"/>
    <col min="5396" max="5396" width="8.85546875" style="1" customWidth="1"/>
    <col min="5397" max="5397" width="17.5703125" style="1" customWidth="1"/>
    <col min="5398" max="5398" width="13.140625" style="1" customWidth="1"/>
    <col min="5399" max="5399" width="17.140625" style="1" bestFit="1" customWidth="1"/>
    <col min="5400" max="5400" width="11.42578125" style="1"/>
    <col min="5401" max="5401" width="17.5703125" style="1" customWidth="1"/>
    <col min="5402" max="5632" width="11.42578125" style="1"/>
    <col min="5633" max="5633" width="12.85546875" style="1" customWidth="1"/>
    <col min="5634" max="5634" width="9.140625" style="1" customWidth="1"/>
    <col min="5635" max="5635" width="26.42578125" style="1" customWidth="1"/>
    <col min="5636" max="5636" width="11.28515625" style="1" customWidth="1"/>
    <col min="5637" max="5637" width="14.7109375" style="1" customWidth="1"/>
    <col min="5638" max="5638" width="8" style="1" customWidth="1"/>
    <col min="5639" max="5639" width="18.85546875" style="1" bestFit="1" customWidth="1"/>
    <col min="5640" max="5640" width="17.5703125" style="1" customWidth="1"/>
    <col min="5641" max="5641" width="19.28515625" style="1" bestFit="1" customWidth="1"/>
    <col min="5642" max="5642" width="17.42578125" style="1" customWidth="1"/>
    <col min="5643" max="5643" width="18.85546875" style="1" customWidth="1"/>
    <col min="5644" max="5644" width="11.5703125" style="1" customWidth="1"/>
    <col min="5645" max="5645" width="9.7109375" style="1" customWidth="1"/>
    <col min="5646" max="5646" width="9.85546875" style="1" customWidth="1"/>
    <col min="5647" max="5647" width="9.42578125" style="1" bestFit="1" customWidth="1"/>
    <col min="5648" max="5648" width="10" style="1" customWidth="1"/>
    <col min="5649" max="5650" width="8.140625" style="1" customWidth="1"/>
    <col min="5651" max="5651" width="9.140625" style="1" customWidth="1"/>
    <col min="5652" max="5652" width="8.85546875" style="1" customWidth="1"/>
    <col min="5653" max="5653" width="17.5703125" style="1" customWidth="1"/>
    <col min="5654" max="5654" width="13.140625" style="1" customWidth="1"/>
    <col min="5655" max="5655" width="17.140625" style="1" bestFit="1" customWidth="1"/>
    <col min="5656" max="5656" width="11.42578125" style="1"/>
    <col min="5657" max="5657" width="17.5703125" style="1" customWidth="1"/>
    <col min="5658" max="5888" width="11.42578125" style="1"/>
    <col min="5889" max="5889" width="12.85546875" style="1" customWidth="1"/>
    <col min="5890" max="5890" width="9.140625" style="1" customWidth="1"/>
    <col min="5891" max="5891" width="26.42578125" style="1" customWidth="1"/>
    <col min="5892" max="5892" width="11.28515625" style="1" customWidth="1"/>
    <col min="5893" max="5893" width="14.7109375" style="1" customWidth="1"/>
    <col min="5894" max="5894" width="8" style="1" customWidth="1"/>
    <col min="5895" max="5895" width="18.85546875" style="1" bestFit="1" customWidth="1"/>
    <col min="5896" max="5896" width="17.5703125" style="1" customWidth="1"/>
    <col min="5897" max="5897" width="19.28515625" style="1" bestFit="1" customWidth="1"/>
    <col min="5898" max="5898" width="17.42578125" style="1" customWidth="1"/>
    <col min="5899" max="5899" width="18.85546875" style="1" customWidth="1"/>
    <col min="5900" max="5900" width="11.5703125" style="1" customWidth="1"/>
    <col min="5901" max="5901" width="9.7109375" style="1" customWidth="1"/>
    <col min="5902" max="5902" width="9.85546875" style="1" customWidth="1"/>
    <col min="5903" max="5903" width="9.42578125" style="1" bestFit="1" customWidth="1"/>
    <col min="5904" max="5904" width="10" style="1" customWidth="1"/>
    <col min="5905" max="5906" width="8.140625" style="1" customWidth="1"/>
    <col min="5907" max="5907" width="9.140625" style="1" customWidth="1"/>
    <col min="5908" max="5908" width="8.85546875" style="1" customWidth="1"/>
    <col min="5909" max="5909" width="17.5703125" style="1" customWidth="1"/>
    <col min="5910" max="5910" width="13.140625" style="1" customWidth="1"/>
    <col min="5911" max="5911" width="17.140625" style="1" bestFit="1" customWidth="1"/>
    <col min="5912" max="5912" width="11.42578125" style="1"/>
    <col min="5913" max="5913" width="17.5703125" style="1" customWidth="1"/>
    <col min="5914" max="6144" width="11.42578125" style="1"/>
    <col min="6145" max="6145" width="12.85546875" style="1" customWidth="1"/>
    <col min="6146" max="6146" width="9.140625" style="1" customWidth="1"/>
    <col min="6147" max="6147" width="26.42578125" style="1" customWidth="1"/>
    <col min="6148" max="6148" width="11.28515625" style="1" customWidth="1"/>
    <col min="6149" max="6149" width="14.7109375" style="1" customWidth="1"/>
    <col min="6150" max="6150" width="8" style="1" customWidth="1"/>
    <col min="6151" max="6151" width="18.85546875" style="1" bestFit="1" customWidth="1"/>
    <col min="6152" max="6152" width="17.5703125" style="1" customWidth="1"/>
    <col min="6153" max="6153" width="19.28515625" style="1" bestFit="1" customWidth="1"/>
    <col min="6154" max="6154" width="17.42578125" style="1" customWidth="1"/>
    <col min="6155" max="6155" width="18.85546875" style="1" customWidth="1"/>
    <col min="6156" max="6156" width="11.5703125" style="1" customWidth="1"/>
    <col min="6157" max="6157" width="9.7109375" style="1" customWidth="1"/>
    <col min="6158" max="6158" width="9.85546875" style="1" customWidth="1"/>
    <col min="6159" max="6159" width="9.42578125" style="1" bestFit="1" customWidth="1"/>
    <col min="6160" max="6160" width="10" style="1" customWidth="1"/>
    <col min="6161" max="6162" width="8.140625" style="1" customWidth="1"/>
    <col min="6163" max="6163" width="9.140625" style="1" customWidth="1"/>
    <col min="6164" max="6164" width="8.85546875" style="1" customWidth="1"/>
    <col min="6165" max="6165" width="17.5703125" style="1" customWidth="1"/>
    <col min="6166" max="6166" width="13.140625" style="1" customWidth="1"/>
    <col min="6167" max="6167" width="17.140625" style="1" bestFit="1" customWidth="1"/>
    <col min="6168" max="6168" width="11.42578125" style="1"/>
    <col min="6169" max="6169" width="17.5703125" style="1" customWidth="1"/>
    <col min="6170" max="6400" width="11.42578125" style="1"/>
    <col min="6401" max="6401" width="12.85546875" style="1" customWidth="1"/>
    <col min="6402" max="6402" width="9.140625" style="1" customWidth="1"/>
    <col min="6403" max="6403" width="26.42578125" style="1" customWidth="1"/>
    <col min="6404" max="6404" width="11.28515625" style="1" customWidth="1"/>
    <col min="6405" max="6405" width="14.7109375" style="1" customWidth="1"/>
    <col min="6406" max="6406" width="8" style="1" customWidth="1"/>
    <col min="6407" max="6407" width="18.85546875" style="1" bestFit="1" customWidth="1"/>
    <col min="6408" max="6408" width="17.5703125" style="1" customWidth="1"/>
    <col min="6409" max="6409" width="19.28515625" style="1" bestFit="1" customWidth="1"/>
    <col min="6410" max="6410" width="17.42578125" style="1" customWidth="1"/>
    <col min="6411" max="6411" width="18.85546875" style="1" customWidth="1"/>
    <col min="6412" max="6412" width="11.5703125" style="1" customWidth="1"/>
    <col min="6413" max="6413" width="9.7109375" style="1" customWidth="1"/>
    <col min="6414" max="6414" width="9.85546875" style="1" customWidth="1"/>
    <col min="6415" max="6415" width="9.42578125" style="1" bestFit="1" customWidth="1"/>
    <col min="6416" max="6416" width="10" style="1" customWidth="1"/>
    <col min="6417" max="6418" width="8.140625" style="1" customWidth="1"/>
    <col min="6419" max="6419" width="9.140625" style="1" customWidth="1"/>
    <col min="6420" max="6420" width="8.85546875" style="1" customWidth="1"/>
    <col min="6421" max="6421" width="17.5703125" style="1" customWidth="1"/>
    <col min="6422" max="6422" width="13.140625" style="1" customWidth="1"/>
    <col min="6423" max="6423" width="17.140625" style="1" bestFit="1" customWidth="1"/>
    <col min="6424" max="6424" width="11.42578125" style="1"/>
    <col min="6425" max="6425" width="17.5703125" style="1" customWidth="1"/>
    <col min="6426" max="6656" width="11.42578125" style="1"/>
    <col min="6657" max="6657" width="12.85546875" style="1" customWidth="1"/>
    <col min="6658" max="6658" width="9.140625" style="1" customWidth="1"/>
    <col min="6659" max="6659" width="26.42578125" style="1" customWidth="1"/>
    <col min="6660" max="6660" width="11.28515625" style="1" customWidth="1"/>
    <col min="6661" max="6661" width="14.7109375" style="1" customWidth="1"/>
    <col min="6662" max="6662" width="8" style="1" customWidth="1"/>
    <col min="6663" max="6663" width="18.85546875" style="1" bestFit="1" customWidth="1"/>
    <col min="6664" max="6664" width="17.5703125" style="1" customWidth="1"/>
    <col min="6665" max="6665" width="19.28515625" style="1" bestFit="1" customWidth="1"/>
    <col min="6666" max="6666" width="17.42578125" style="1" customWidth="1"/>
    <col min="6667" max="6667" width="18.85546875" style="1" customWidth="1"/>
    <col min="6668" max="6668" width="11.5703125" style="1" customWidth="1"/>
    <col min="6669" max="6669" width="9.7109375" style="1" customWidth="1"/>
    <col min="6670" max="6670" width="9.85546875" style="1" customWidth="1"/>
    <col min="6671" max="6671" width="9.42578125" style="1" bestFit="1" customWidth="1"/>
    <col min="6672" max="6672" width="10" style="1" customWidth="1"/>
    <col min="6673" max="6674" width="8.140625" style="1" customWidth="1"/>
    <col min="6675" max="6675" width="9.140625" style="1" customWidth="1"/>
    <col min="6676" max="6676" width="8.85546875" style="1" customWidth="1"/>
    <col min="6677" max="6677" width="17.5703125" style="1" customWidth="1"/>
    <col min="6678" max="6678" width="13.140625" style="1" customWidth="1"/>
    <col min="6679" max="6679" width="17.140625" style="1" bestFit="1" customWidth="1"/>
    <col min="6680" max="6680" width="11.42578125" style="1"/>
    <col min="6681" max="6681" width="17.5703125" style="1" customWidth="1"/>
    <col min="6682" max="6912" width="11.42578125" style="1"/>
    <col min="6913" max="6913" width="12.85546875" style="1" customWidth="1"/>
    <col min="6914" max="6914" width="9.140625" style="1" customWidth="1"/>
    <col min="6915" max="6915" width="26.42578125" style="1" customWidth="1"/>
    <col min="6916" max="6916" width="11.28515625" style="1" customWidth="1"/>
    <col min="6917" max="6917" width="14.7109375" style="1" customWidth="1"/>
    <col min="6918" max="6918" width="8" style="1" customWidth="1"/>
    <col min="6919" max="6919" width="18.85546875" style="1" bestFit="1" customWidth="1"/>
    <col min="6920" max="6920" width="17.5703125" style="1" customWidth="1"/>
    <col min="6921" max="6921" width="19.28515625" style="1" bestFit="1" customWidth="1"/>
    <col min="6922" max="6922" width="17.42578125" style="1" customWidth="1"/>
    <col min="6923" max="6923" width="18.85546875" style="1" customWidth="1"/>
    <col min="6924" max="6924" width="11.5703125" style="1" customWidth="1"/>
    <col min="6925" max="6925" width="9.7109375" style="1" customWidth="1"/>
    <col min="6926" max="6926" width="9.85546875" style="1" customWidth="1"/>
    <col min="6927" max="6927" width="9.42578125" style="1" bestFit="1" customWidth="1"/>
    <col min="6928" max="6928" width="10" style="1" customWidth="1"/>
    <col min="6929" max="6930" width="8.140625" style="1" customWidth="1"/>
    <col min="6931" max="6931" width="9.140625" style="1" customWidth="1"/>
    <col min="6932" max="6932" width="8.85546875" style="1" customWidth="1"/>
    <col min="6933" max="6933" width="17.5703125" style="1" customWidth="1"/>
    <col min="6934" max="6934" width="13.140625" style="1" customWidth="1"/>
    <col min="6935" max="6935" width="17.140625" style="1" bestFit="1" customWidth="1"/>
    <col min="6936" max="6936" width="11.42578125" style="1"/>
    <col min="6937" max="6937" width="17.5703125" style="1" customWidth="1"/>
    <col min="6938" max="7168" width="11.42578125" style="1"/>
    <col min="7169" max="7169" width="12.85546875" style="1" customWidth="1"/>
    <col min="7170" max="7170" width="9.140625" style="1" customWidth="1"/>
    <col min="7171" max="7171" width="26.42578125" style="1" customWidth="1"/>
    <col min="7172" max="7172" width="11.28515625" style="1" customWidth="1"/>
    <col min="7173" max="7173" width="14.7109375" style="1" customWidth="1"/>
    <col min="7174" max="7174" width="8" style="1" customWidth="1"/>
    <col min="7175" max="7175" width="18.85546875" style="1" bestFit="1" customWidth="1"/>
    <col min="7176" max="7176" width="17.5703125" style="1" customWidth="1"/>
    <col min="7177" max="7177" width="19.28515625" style="1" bestFit="1" customWidth="1"/>
    <col min="7178" max="7178" width="17.42578125" style="1" customWidth="1"/>
    <col min="7179" max="7179" width="18.85546875" style="1" customWidth="1"/>
    <col min="7180" max="7180" width="11.5703125" style="1" customWidth="1"/>
    <col min="7181" max="7181" width="9.7109375" style="1" customWidth="1"/>
    <col min="7182" max="7182" width="9.85546875" style="1" customWidth="1"/>
    <col min="7183" max="7183" width="9.42578125" style="1" bestFit="1" customWidth="1"/>
    <col min="7184" max="7184" width="10" style="1" customWidth="1"/>
    <col min="7185" max="7186" width="8.140625" style="1" customWidth="1"/>
    <col min="7187" max="7187" width="9.140625" style="1" customWidth="1"/>
    <col min="7188" max="7188" width="8.85546875" style="1" customWidth="1"/>
    <col min="7189" max="7189" width="17.5703125" style="1" customWidth="1"/>
    <col min="7190" max="7190" width="13.140625" style="1" customWidth="1"/>
    <col min="7191" max="7191" width="17.140625" style="1" bestFit="1" customWidth="1"/>
    <col min="7192" max="7192" width="11.42578125" style="1"/>
    <col min="7193" max="7193" width="17.5703125" style="1" customWidth="1"/>
    <col min="7194" max="7424" width="11.42578125" style="1"/>
    <col min="7425" max="7425" width="12.85546875" style="1" customWidth="1"/>
    <col min="7426" max="7426" width="9.140625" style="1" customWidth="1"/>
    <col min="7427" max="7427" width="26.42578125" style="1" customWidth="1"/>
    <col min="7428" max="7428" width="11.28515625" style="1" customWidth="1"/>
    <col min="7429" max="7429" width="14.7109375" style="1" customWidth="1"/>
    <col min="7430" max="7430" width="8" style="1" customWidth="1"/>
    <col min="7431" max="7431" width="18.85546875" style="1" bestFit="1" customWidth="1"/>
    <col min="7432" max="7432" width="17.5703125" style="1" customWidth="1"/>
    <col min="7433" max="7433" width="19.28515625" style="1" bestFit="1" customWidth="1"/>
    <col min="7434" max="7434" width="17.42578125" style="1" customWidth="1"/>
    <col min="7435" max="7435" width="18.85546875" style="1" customWidth="1"/>
    <col min="7436" max="7436" width="11.5703125" style="1" customWidth="1"/>
    <col min="7437" max="7437" width="9.7109375" style="1" customWidth="1"/>
    <col min="7438" max="7438" width="9.85546875" style="1" customWidth="1"/>
    <col min="7439" max="7439" width="9.42578125" style="1" bestFit="1" customWidth="1"/>
    <col min="7440" max="7440" width="10" style="1" customWidth="1"/>
    <col min="7441" max="7442" width="8.140625" style="1" customWidth="1"/>
    <col min="7443" max="7443" width="9.140625" style="1" customWidth="1"/>
    <col min="7444" max="7444" width="8.85546875" style="1" customWidth="1"/>
    <col min="7445" max="7445" width="17.5703125" style="1" customWidth="1"/>
    <col min="7446" max="7446" width="13.140625" style="1" customWidth="1"/>
    <col min="7447" max="7447" width="17.140625" style="1" bestFit="1" customWidth="1"/>
    <col min="7448" max="7448" width="11.42578125" style="1"/>
    <col min="7449" max="7449" width="17.5703125" style="1" customWidth="1"/>
    <col min="7450" max="7680" width="11.42578125" style="1"/>
    <col min="7681" max="7681" width="12.85546875" style="1" customWidth="1"/>
    <col min="7682" max="7682" width="9.140625" style="1" customWidth="1"/>
    <col min="7683" max="7683" width="26.42578125" style="1" customWidth="1"/>
    <col min="7684" max="7684" width="11.28515625" style="1" customWidth="1"/>
    <col min="7685" max="7685" width="14.7109375" style="1" customWidth="1"/>
    <col min="7686" max="7686" width="8" style="1" customWidth="1"/>
    <col min="7687" max="7687" width="18.85546875" style="1" bestFit="1" customWidth="1"/>
    <col min="7688" max="7688" width="17.5703125" style="1" customWidth="1"/>
    <col min="7689" max="7689" width="19.28515625" style="1" bestFit="1" customWidth="1"/>
    <col min="7690" max="7690" width="17.42578125" style="1" customWidth="1"/>
    <col min="7691" max="7691" width="18.85546875" style="1" customWidth="1"/>
    <col min="7692" max="7692" width="11.5703125" style="1" customWidth="1"/>
    <col min="7693" max="7693" width="9.7109375" style="1" customWidth="1"/>
    <col min="7694" max="7694" width="9.85546875" style="1" customWidth="1"/>
    <col min="7695" max="7695" width="9.42578125" style="1" bestFit="1" customWidth="1"/>
    <col min="7696" max="7696" width="10" style="1" customWidth="1"/>
    <col min="7697" max="7698" width="8.140625" style="1" customWidth="1"/>
    <col min="7699" max="7699" width="9.140625" style="1" customWidth="1"/>
    <col min="7700" max="7700" width="8.85546875" style="1" customWidth="1"/>
    <col min="7701" max="7701" width="17.5703125" style="1" customWidth="1"/>
    <col min="7702" max="7702" width="13.140625" style="1" customWidth="1"/>
    <col min="7703" max="7703" width="17.140625" style="1" bestFit="1" customWidth="1"/>
    <col min="7704" max="7704" width="11.42578125" style="1"/>
    <col min="7705" max="7705" width="17.5703125" style="1" customWidth="1"/>
    <col min="7706" max="7936" width="11.42578125" style="1"/>
    <col min="7937" max="7937" width="12.85546875" style="1" customWidth="1"/>
    <col min="7938" max="7938" width="9.140625" style="1" customWidth="1"/>
    <col min="7939" max="7939" width="26.42578125" style="1" customWidth="1"/>
    <col min="7940" max="7940" width="11.28515625" style="1" customWidth="1"/>
    <col min="7941" max="7941" width="14.7109375" style="1" customWidth="1"/>
    <col min="7942" max="7942" width="8" style="1" customWidth="1"/>
    <col min="7943" max="7943" width="18.85546875" style="1" bestFit="1" customWidth="1"/>
    <col min="7944" max="7944" width="17.5703125" style="1" customWidth="1"/>
    <col min="7945" max="7945" width="19.28515625" style="1" bestFit="1" customWidth="1"/>
    <col min="7946" max="7946" width="17.42578125" style="1" customWidth="1"/>
    <col min="7947" max="7947" width="18.85546875" style="1" customWidth="1"/>
    <col min="7948" max="7948" width="11.5703125" style="1" customWidth="1"/>
    <col min="7949" max="7949" width="9.7109375" style="1" customWidth="1"/>
    <col min="7950" max="7950" width="9.85546875" style="1" customWidth="1"/>
    <col min="7951" max="7951" width="9.42578125" style="1" bestFit="1" customWidth="1"/>
    <col min="7952" max="7952" width="10" style="1" customWidth="1"/>
    <col min="7953" max="7954" width="8.140625" style="1" customWidth="1"/>
    <col min="7955" max="7955" width="9.140625" style="1" customWidth="1"/>
    <col min="7956" max="7956" width="8.85546875" style="1" customWidth="1"/>
    <col min="7957" max="7957" width="17.5703125" style="1" customWidth="1"/>
    <col min="7958" max="7958" width="13.140625" style="1" customWidth="1"/>
    <col min="7959" max="7959" width="17.140625" style="1" bestFit="1" customWidth="1"/>
    <col min="7960" max="7960" width="11.42578125" style="1"/>
    <col min="7961" max="7961" width="17.5703125" style="1" customWidth="1"/>
    <col min="7962" max="8192" width="11.42578125" style="1"/>
    <col min="8193" max="8193" width="12.85546875" style="1" customWidth="1"/>
    <col min="8194" max="8194" width="9.140625" style="1" customWidth="1"/>
    <col min="8195" max="8195" width="26.42578125" style="1" customWidth="1"/>
    <col min="8196" max="8196" width="11.28515625" style="1" customWidth="1"/>
    <col min="8197" max="8197" width="14.7109375" style="1" customWidth="1"/>
    <col min="8198" max="8198" width="8" style="1" customWidth="1"/>
    <col min="8199" max="8199" width="18.85546875" style="1" bestFit="1" customWidth="1"/>
    <col min="8200" max="8200" width="17.5703125" style="1" customWidth="1"/>
    <col min="8201" max="8201" width="19.28515625" style="1" bestFit="1" customWidth="1"/>
    <col min="8202" max="8202" width="17.42578125" style="1" customWidth="1"/>
    <col min="8203" max="8203" width="18.85546875" style="1" customWidth="1"/>
    <col min="8204" max="8204" width="11.5703125" style="1" customWidth="1"/>
    <col min="8205" max="8205" width="9.7109375" style="1" customWidth="1"/>
    <col min="8206" max="8206" width="9.85546875" style="1" customWidth="1"/>
    <col min="8207" max="8207" width="9.42578125" style="1" bestFit="1" customWidth="1"/>
    <col min="8208" max="8208" width="10" style="1" customWidth="1"/>
    <col min="8209" max="8210" width="8.140625" style="1" customWidth="1"/>
    <col min="8211" max="8211" width="9.140625" style="1" customWidth="1"/>
    <col min="8212" max="8212" width="8.85546875" style="1" customWidth="1"/>
    <col min="8213" max="8213" width="17.5703125" style="1" customWidth="1"/>
    <col min="8214" max="8214" width="13.140625" style="1" customWidth="1"/>
    <col min="8215" max="8215" width="17.140625" style="1" bestFit="1" customWidth="1"/>
    <col min="8216" max="8216" width="11.42578125" style="1"/>
    <col min="8217" max="8217" width="17.5703125" style="1" customWidth="1"/>
    <col min="8218" max="8448" width="11.42578125" style="1"/>
    <col min="8449" max="8449" width="12.85546875" style="1" customWidth="1"/>
    <col min="8450" max="8450" width="9.140625" style="1" customWidth="1"/>
    <col min="8451" max="8451" width="26.42578125" style="1" customWidth="1"/>
    <col min="8452" max="8452" width="11.28515625" style="1" customWidth="1"/>
    <col min="8453" max="8453" width="14.7109375" style="1" customWidth="1"/>
    <col min="8454" max="8454" width="8" style="1" customWidth="1"/>
    <col min="8455" max="8455" width="18.85546875" style="1" bestFit="1" customWidth="1"/>
    <col min="8456" max="8456" width="17.5703125" style="1" customWidth="1"/>
    <col min="8457" max="8457" width="19.28515625" style="1" bestFit="1" customWidth="1"/>
    <col min="8458" max="8458" width="17.42578125" style="1" customWidth="1"/>
    <col min="8459" max="8459" width="18.85546875" style="1" customWidth="1"/>
    <col min="8460" max="8460" width="11.5703125" style="1" customWidth="1"/>
    <col min="8461" max="8461" width="9.7109375" style="1" customWidth="1"/>
    <col min="8462" max="8462" width="9.85546875" style="1" customWidth="1"/>
    <col min="8463" max="8463" width="9.42578125" style="1" bestFit="1" customWidth="1"/>
    <col min="8464" max="8464" width="10" style="1" customWidth="1"/>
    <col min="8465" max="8466" width="8.140625" style="1" customWidth="1"/>
    <col min="8467" max="8467" width="9.140625" style="1" customWidth="1"/>
    <col min="8468" max="8468" width="8.85546875" style="1" customWidth="1"/>
    <col min="8469" max="8469" width="17.5703125" style="1" customWidth="1"/>
    <col min="8470" max="8470" width="13.140625" style="1" customWidth="1"/>
    <col min="8471" max="8471" width="17.140625" style="1" bestFit="1" customWidth="1"/>
    <col min="8472" max="8472" width="11.42578125" style="1"/>
    <col min="8473" max="8473" width="17.5703125" style="1" customWidth="1"/>
    <col min="8474" max="8704" width="11.42578125" style="1"/>
    <col min="8705" max="8705" width="12.85546875" style="1" customWidth="1"/>
    <col min="8706" max="8706" width="9.140625" style="1" customWidth="1"/>
    <col min="8707" max="8707" width="26.42578125" style="1" customWidth="1"/>
    <col min="8708" max="8708" width="11.28515625" style="1" customWidth="1"/>
    <col min="8709" max="8709" width="14.7109375" style="1" customWidth="1"/>
    <col min="8710" max="8710" width="8" style="1" customWidth="1"/>
    <col min="8711" max="8711" width="18.85546875" style="1" bestFit="1" customWidth="1"/>
    <col min="8712" max="8712" width="17.5703125" style="1" customWidth="1"/>
    <col min="8713" max="8713" width="19.28515625" style="1" bestFit="1" customWidth="1"/>
    <col min="8714" max="8714" width="17.42578125" style="1" customWidth="1"/>
    <col min="8715" max="8715" width="18.85546875" style="1" customWidth="1"/>
    <col min="8716" max="8716" width="11.5703125" style="1" customWidth="1"/>
    <col min="8717" max="8717" width="9.7109375" style="1" customWidth="1"/>
    <col min="8718" max="8718" width="9.85546875" style="1" customWidth="1"/>
    <col min="8719" max="8719" width="9.42578125" style="1" bestFit="1" customWidth="1"/>
    <col min="8720" max="8720" width="10" style="1" customWidth="1"/>
    <col min="8721" max="8722" width="8.140625" style="1" customWidth="1"/>
    <col min="8723" max="8723" width="9.140625" style="1" customWidth="1"/>
    <col min="8724" max="8724" width="8.85546875" style="1" customWidth="1"/>
    <col min="8725" max="8725" width="17.5703125" style="1" customWidth="1"/>
    <col min="8726" max="8726" width="13.140625" style="1" customWidth="1"/>
    <col min="8727" max="8727" width="17.140625" style="1" bestFit="1" customWidth="1"/>
    <col min="8728" max="8728" width="11.42578125" style="1"/>
    <col min="8729" max="8729" width="17.5703125" style="1" customWidth="1"/>
    <col min="8730" max="8960" width="11.42578125" style="1"/>
    <col min="8961" max="8961" width="12.85546875" style="1" customWidth="1"/>
    <col min="8962" max="8962" width="9.140625" style="1" customWidth="1"/>
    <col min="8963" max="8963" width="26.42578125" style="1" customWidth="1"/>
    <col min="8964" max="8964" width="11.28515625" style="1" customWidth="1"/>
    <col min="8965" max="8965" width="14.7109375" style="1" customWidth="1"/>
    <col min="8966" max="8966" width="8" style="1" customWidth="1"/>
    <col min="8967" max="8967" width="18.85546875" style="1" bestFit="1" customWidth="1"/>
    <col min="8968" max="8968" width="17.5703125" style="1" customWidth="1"/>
    <col min="8969" max="8969" width="19.28515625" style="1" bestFit="1" customWidth="1"/>
    <col min="8970" max="8970" width="17.42578125" style="1" customWidth="1"/>
    <col min="8971" max="8971" width="18.85546875" style="1" customWidth="1"/>
    <col min="8972" max="8972" width="11.5703125" style="1" customWidth="1"/>
    <col min="8973" max="8973" width="9.7109375" style="1" customWidth="1"/>
    <col min="8974" max="8974" width="9.85546875" style="1" customWidth="1"/>
    <col min="8975" max="8975" width="9.42578125" style="1" bestFit="1" customWidth="1"/>
    <col min="8976" max="8976" width="10" style="1" customWidth="1"/>
    <col min="8977" max="8978" width="8.140625" style="1" customWidth="1"/>
    <col min="8979" max="8979" width="9.140625" style="1" customWidth="1"/>
    <col min="8980" max="8980" width="8.85546875" style="1" customWidth="1"/>
    <col min="8981" max="8981" width="17.5703125" style="1" customWidth="1"/>
    <col min="8982" max="8982" width="13.140625" style="1" customWidth="1"/>
    <col min="8983" max="8983" width="17.140625" style="1" bestFit="1" customWidth="1"/>
    <col min="8984" max="8984" width="11.42578125" style="1"/>
    <col min="8985" max="8985" width="17.5703125" style="1" customWidth="1"/>
    <col min="8986" max="9216" width="11.42578125" style="1"/>
    <col min="9217" max="9217" width="12.85546875" style="1" customWidth="1"/>
    <col min="9218" max="9218" width="9.140625" style="1" customWidth="1"/>
    <col min="9219" max="9219" width="26.42578125" style="1" customWidth="1"/>
    <col min="9220" max="9220" width="11.28515625" style="1" customWidth="1"/>
    <col min="9221" max="9221" width="14.7109375" style="1" customWidth="1"/>
    <col min="9222" max="9222" width="8" style="1" customWidth="1"/>
    <col min="9223" max="9223" width="18.85546875" style="1" bestFit="1" customWidth="1"/>
    <col min="9224" max="9224" width="17.5703125" style="1" customWidth="1"/>
    <col min="9225" max="9225" width="19.28515625" style="1" bestFit="1" customWidth="1"/>
    <col min="9226" max="9226" width="17.42578125" style="1" customWidth="1"/>
    <col min="9227" max="9227" width="18.85546875" style="1" customWidth="1"/>
    <col min="9228" max="9228" width="11.5703125" style="1" customWidth="1"/>
    <col min="9229" max="9229" width="9.7109375" style="1" customWidth="1"/>
    <col min="9230" max="9230" width="9.85546875" style="1" customWidth="1"/>
    <col min="9231" max="9231" width="9.42578125" style="1" bestFit="1" customWidth="1"/>
    <col min="9232" max="9232" width="10" style="1" customWidth="1"/>
    <col min="9233" max="9234" width="8.140625" style="1" customWidth="1"/>
    <col min="9235" max="9235" width="9.140625" style="1" customWidth="1"/>
    <col min="9236" max="9236" width="8.85546875" style="1" customWidth="1"/>
    <col min="9237" max="9237" width="17.5703125" style="1" customWidth="1"/>
    <col min="9238" max="9238" width="13.140625" style="1" customWidth="1"/>
    <col min="9239" max="9239" width="17.140625" style="1" bestFit="1" customWidth="1"/>
    <col min="9240" max="9240" width="11.42578125" style="1"/>
    <col min="9241" max="9241" width="17.5703125" style="1" customWidth="1"/>
    <col min="9242" max="9472" width="11.42578125" style="1"/>
    <col min="9473" max="9473" width="12.85546875" style="1" customWidth="1"/>
    <col min="9474" max="9474" width="9.140625" style="1" customWidth="1"/>
    <col min="9475" max="9475" width="26.42578125" style="1" customWidth="1"/>
    <col min="9476" max="9476" width="11.28515625" style="1" customWidth="1"/>
    <col min="9477" max="9477" width="14.7109375" style="1" customWidth="1"/>
    <col min="9478" max="9478" width="8" style="1" customWidth="1"/>
    <col min="9479" max="9479" width="18.85546875" style="1" bestFit="1" customWidth="1"/>
    <col min="9480" max="9480" width="17.5703125" style="1" customWidth="1"/>
    <col min="9481" max="9481" width="19.28515625" style="1" bestFit="1" customWidth="1"/>
    <col min="9482" max="9482" width="17.42578125" style="1" customWidth="1"/>
    <col min="9483" max="9483" width="18.85546875" style="1" customWidth="1"/>
    <col min="9484" max="9484" width="11.5703125" style="1" customWidth="1"/>
    <col min="9485" max="9485" width="9.7109375" style="1" customWidth="1"/>
    <col min="9486" max="9486" width="9.85546875" style="1" customWidth="1"/>
    <col min="9487" max="9487" width="9.42578125" style="1" bestFit="1" customWidth="1"/>
    <col min="9488" max="9488" width="10" style="1" customWidth="1"/>
    <col min="9489" max="9490" width="8.140625" style="1" customWidth="1"/>
    <col min="9491" max="9491" width="9.140625" style="1" customWidth="1"/>
    <col min="9492" max="9492" width="8.85546875" style="1" customWidth="1"/>
    <col min="9493" max="9493" width="17.5703125" style="1" customWidth="1"/>
    <col min="9494" max="9494" width="13.140625" style="1" customWidth="1"/>
    <col min="9495" max="9495" width="17.140625" style="1" bestFit="1" customWidth="1"/>
    <col min="9496" max="9496" width="11.42578125" style="1"/>
    <col min="9497" max="9497" width="17.5703125" style="1" customWidth="1"/>
    <col min="9498" max="9728" width="11.42578125" style="1"/>
    <col min="9729" max="9729" width="12.85546875" style="1" customWidth="1"/>
    <col min="9730" max="9730" width="9.140625" style="1" customWidth="1"/>
    <col min="9731" max="9731" width="26.42578125" style="1" customWidth="1"/>
    <col min="9732" max="9732" width="11.28515625" style="1" customWidth="1"/>
    <col min="9733" max="9733" width="14.7109375" style="1" customWidth="1"/>
    <col min="9734" max="9734" width="8" style="1" customWidth="1"/>
    <col min="9735" max="9735" width="18.85546875" style="1" bestFit="1" customWidth="1"/>
    <col min="9736" max="9736" width="17.5703125" style="1" customWidth="1"/>
    <col min="9737" max="9737" width="19.28515625" style="1" bestFit="1" customWidth="1"/>
    <col min="9738" max="9738" width="17.42578125" style="1" customWidth="1"/>
    <col min="9739" max="9739" width="18.85546875" style="1" customWidth="1"/>
    <col min="9740" max="9740" width="11.5703125" style="1" customWidth="1"/>
    <col min="9741" max="9741" width="9.7109375" style="1" customWidth="1"/>
    <col min="9742" max="9742" width="9.85546875" style="1" customWidth="1"/>
    <col min="9743" max="9743" width="9.42578125" style="1" bestFit="1" customWidth="1"/>
    <col min="9744" max="9744" width="10" style="1" customWidth="1"/>
    <col min="9745" max="9746" width="8.140625" style="1" customWidth="1"/>
    <col min="9747" max="9747" width="9.140625" style="1" customWidth="1"/>
    <col min="9748" max="9748" width="8.85546875" style="1" customWidth="1"/>
    <col min="9749" max="9749" width="17.5703125" style="1" customWidth="1"/>
    <col min="9750" max="9750" width="13.140625" style="1" customWidth="1"/>
    <col min="9751" max="9751" width="17.140625" style="1" bestFit="1" customWidth="1"/>
    <col min="9752" max="9752" width="11.42578125" style="1"/>
    <col min="9753" max="9753" width="17.5703125" style="1" customWidth="1"/>
    <col min="9754" max="9984" width="11.42578125" style="1"/>
    <col min="9985" max="9985" width="12.85546875" style="1" customWidth="1"/>
    <col min="9986" max="9986" width="9.140625" style="1" customWidth="1"/>
    <col min="9987" max="9987" width="26.42578125" style="1" customWidth="1"/>
    <col min="9988" max="9988" width="11.28515625" style="1" customWidth="1"/>
    <col min="9989" max="9989" width="14.7109375" style="1" customWidth="1"/>
    <col min="9990" max="9990" width="8" style="1" customWidth="1"/>
    <col min="9991" max="9991" width="18.85546875" style="1" bestFit="1" customWidth="1"/>
    <col min="9992" max="9992" width="17.5703125" style="1" customWidth="1"/>
    <col min="9993" max="9993" width="19.28515625" style="1" bestFit="1" customWidth="1"/>
    <col min="9994" max="9994" width="17.42578125" style="1" customWidth="1"/>
    <col min="9995" max="9995" width="18.85546875" style="1" customWidth="1"/>
    <col min="9996" max="9996" width="11.5703125" style="1" customWidth="1"/>
    <col min="9997" max="9997" width="9.7109375" style="1" customWidth="1"/>
    <col min="9998" max="9998" width="9.85546875" style="1" customWidth="1"/>
    <col min="9999" max="9999" width="9.42578125" style="1" bestFit="1" customWidth="1"/>
    <col min="10000" max="10000" width="10" style="1" customWidth="1"/>
    <col min="10001" max="10002" width="8.140625" style="1" customWidth="1"/>
    <col min="10003" max="10003" width="9.140625" style="1" customWidth="1"/>
    <col min="10004" max="10004" width="8.85546875" style="1" customWidth="1"/>
    <col min="10005" max="10005" width="17.5703125" style="1" customWidth="1"/>
    <col min="10006" max="10006" width="13.140625" style="1" customWidth="1"/>
    <col min="10007" max="10007" width="17.140625" style="1" bestFit="1" customWidth="1"/>
    <col min="10008" max="10008" width="11.42578125" style="1"/>
    <col min="10009" max="10009" width="17.5703125" style="1" customWidth="1"/>
    <col min="10010" max="10240" width="11.42578125" style="1"/>
    <col min="10241" max="10241" width="12.85546875" style="1" customWidth="1"/>
    <col min="10242" max="10242" width="9.140625" style="1" customWidth="1"/>
    <col min="10243" max="10243" width="26.42578125" style="1" customWidth="1"/>
    <col min="10244" max="10244" width="11.28515625" style="1" customWidth="1"/>
    <col min="10245" max="10245" width="14.7109375" style="1" customWidth="1"/>
    <col min="10246" max="10246" width="8" style="1" customWidth="1"/>
    <col min="10247" max="10247" width="18.85546875" style="1" bestFit="1" customWidth="1"/>
    <col min="10248" max="10248" width="17.5703125" style="1" customWidth="1"/>
    <col min="10249" max="10249" width="19.28515625" style="1" bestFit="1" customWidth="1"/>
    <col min="10250" max="10250" width="17.42578125" style="1" customWidth="1"/>
    <col min="10251" max="10251" width="18.85546875" style="1" customWidth="1"/>
    <col min="10252" max="10252" width="11.5703125" style="1" customWidth="1"/>
    <col min="10253" max="10253" width="9.7109375" style="1" customWidth="1"/>
    <col min="10254" max="10254" width="9.85546875" style="1" customWidth="1"/>
    <col min="10255" max="10255" width="9.42578125" style="1" bestFit="1" customWidth="1"/>
    <col min="10256" max="10256" width="10" style="1" customWidth="1"/>
    <col min="10257" max="10258" width="8.140625" style="1" customWidth="1"/>
    <col min="10259" max="10259" width="9.140625" style="1" customWidth="1"/>
    <col min="10260" max="10260" width="8.85546875" style="1" customWidth="1"/>
    <col min="10261" max="10261" width="17.5703125" style="1" customWidth="1"/>
    <col min="10262" max="10262" width="13.140625" style="1" customWidth="1"/>
    <col min="10263" max="10263" width="17.140625" style="1" bestFit="1" customWidth="1"/>
    <col min="10264" max="10264" width="11.42578125" style="1"/>
    <col min="10265" max="10265" width="17.5703125" style="1" customWidth="1"/>
    <col min="10266" max="10496" width="11.42578125" style="1"/>
    <col min="10497" max="10497" width="12.85546875" style="1" customWidth="1"/>
    <col min="10498" max="10498" width="9.140625" style="1" customWidth="1"/>
    <col min="10499" max="10499" width="26.42578125" style="1" customWidth="1"/>
    <col min="10500" max="10500" width="11.28515625" style="1" customWidth="1"/>
    <col min="10501" max="10501" width="14.7109375" style="1" customWidth="1"/>
    <col min="10502" max="10502" width="8" style="1" customWidth="1"/>
    <col min="10503" max="10503" width="18.85546875" style="1" bestFit="1" customWidth="1"/>
    <col min="10504" max="10504" width="17.5703125" style="1" customWidth="1"/>
    <col min="10505" max="10505" width="19.28515625" style="1" bestFit="1" customWidth="1"/>
    <col min="10506" max="10506" width="17.42578125" style="1" customWidth="1"/>
    <col min="10507" max="10507" width="18.85546875" style="1" customWidth="1"/>
    <col min="10508" max="10508" width="11.5703125" style="1" customWidth="1"/>
    <col min="10509" max="10509" width="9.7109375" style="1" customWidth="1"/>
    <col min="10510" max="10510" width="9.85546875" style="1" customWidth="1"/>
    <col min="10511" max="10511" width="9.42578125" style="1" bestFit="1" customWidth="1"/>
    <col min="10512" max="10512" width="10" style="1" customWidth="1"/>
    <col min="10513" max="10514" width="8.140625" style="1" customWidth="1"/>
    <col min="10515" max="10515" width="9.140625" style="1" customWidth="1"/>
    <col min="10516" max="10516" width="8.85546875" style="1" customWidth="1"/>
    <col min="10517" max="10517" width="17.5703125" style="1" customWidth="1"/>
    <col min="10518" max="10518" width="13.140625" style="1" customWidth="1"/>
    <col min="10519" max="10519" width="17.140625" style="1" bestFit="1" customWidth="1"/>
    <col min="10520" max="10520" width="11.42578125" style="1"/>
    <col min="10521" max="10521" width="17.5703125" style="1" customWidth="1"/>
    <col min="10522" max="10752" width="11.42578125" style="1"/>
    <col min="10753" max="10753" width="12.85546875" style="1" customWidth="1"/>
    <col min="10754" max="10754" width="9.140625" style="1" customWidth="1"/>
    <col min="10755" max="10755" width="26.42578125" style="1" customWidth="1"/>
    <col min="10756" max="10756" width="11.28515625" style="1" customWidth="1"/>
    <col min="10757" max="10757" width="14.7109375" style="1" customWidth="1"/>
    <col min="10758" max="10758" width="8" style="1" customWidth="1"/>
    <col min="10759" max="10759" width="18.85546875" style="1" bestFit="1" customWidth="1"/>
    <col min="10760" max="10760" width="17.5703125" style="1" customWidth="1"/>
    <col min="10761" max="10761" width="19.28515625" style="1" bestFit="1" customWidth="1"/>
    <col min="10762" max="10762" width="17.42578125" style="1" customWidth="1"/>
    <col min="10763" max="10763" width="18.85546875" style="1" customWidth="1"/>
    <col min="10764" max="10764" width="11.5703125" style="1" customWidth="1"/>
    <col min="10765" max="10765" width="9.7109375" style="1" customWidth="1"/>
    <col min="10766" max="10766" width="9.85546875" style="1" customWidth="1"/>
    <col min="10767" max="10767" width="9.42578125" style="1" bestFit="1" customWidth="1"/>
    <col min="10768" max="10768" width="10" style="1" customWidth="1"/>
    <col min="10769" max="10770" width="8.140625" style="1" customWidth="1"/>
    <col min="10771" max="10771" width="9.140625" style="1" customWidth="1"/>
    <col min="10772" max="10772" width="8.85546875" style="1" customWidth="1"/>
    <col min="10773" max="10773" width="17.5703125" style="1" customWidth="1"/>
    <col min="10774" max="10774" width="13.140625" style="1" customWidth="1"/>
    <col min="10775" max="10775" width="17.140625" style="1" bestFit="1" customWidth="1"/>
    <col min="10776" max="10776" width="11.42578125" style="1"/>
    <col min="10777" max="10777" width="17.5703125" style="1" customWidth="1"/>
    <col min="10778" max="11008" width="11.42578125" style="1"/>
    <col min="11009" max="11009" width="12.85546875" style="1" customWidth="1"/>
    <col min="11010" max="11010" width="9.140625" style="1" customWidth="1"/>
    <col min="11011" max="11011" width="26.42578125" style="1" customWidth="1"/>
    <col min="11012" max="11012" width="11.28515625" style="1" customWidth="1"/>
    <col min="11013" max="11013" width="14.7109375" style="1" customWidth="1"/>
    <col min="11014" max="11014" width="8" style="1" customWidth="1"/>
    <col min="11015" max="11015" width="18.85546875" style="1" bestFit="1" customWidth="1"/>
    <col min="11016" max="11016" width="17.5703125" style="1" customWidth="1"/>
    <col min="11017" max="11017" width="19.28515625" style="1" bestFit="1" customWidth="1"/>
    <col min="11018" max="11018" width="17.42578125" style="1" customWidth="1"/>
    <col min="11019" max="11019" width="18.85546875" style="1" customWidth="1"/>
    <col min="11020" max="11020" width="11.5703125" style="1" customWidth="1"/>
    <col min="11021" max="11021" width="9.7109375" style="1" customWidth="1"/>
    <col min="11022" max="11022" width="9.85546875" style="1" customWidth="1"/>
    <col min="11023" max="11023" width="9.42578125" style="1" bestFit="1" customWidth="1"/>
    <col min="11024" max="11024" width="10" style="1" customWidth="1"/>
    <col min="11025" max="11026" width="8.140625" style="1" customWidth="1"/>
    <col min="11027" max="11027" width="9.140625" style="1" customWidth="1"/>
    <col min="11028" max="11028" width="8.85546875" style="1" customWidth="1"/>
    <col min="11029" max="11029" width="17.5703125" style="1" customWidth="1"/>
    <col min="11030" max="11030" width="13.140625" style="1" customWidth="1"/>
    <col min="11031" max="11031" width="17.140625" style="1" bestFit="1" customWidth="1"/>
    <col min="11032" max="11032" width="11.42578125" style="1"/>
    <col min="11033" max="11033" width="17.5703125" style="1" customWidth="1"/>
    <col min="11034" max="11264" width="11.42578125" style="1"/>
    <col min="11265" max="11265" width="12.85546875" style="1" customWidth="1"/>
    <col min="11266" max="11266" width="9.140625" style="1" customWidth="1"/>
    <col min="11267" max="11267" width="26.42578125" style="1" customWidth="1"/>
    <col min="11268" max="11268" width="11.28515625" style="1" customWidth="1"/>
    <col min="11269" max="11269" width="14.7109375" style="1" customWidth="1"/>
    <col min="11270" max="11270" width="8" style="1" customWidth="1"/>
    <col min="11271" max="11271" width="18.85546875" style="1" bestFit="1" customWidth="1"/>
    <col min="11272" max="11272" width="17.5703125" style="1" customWidth="1"/>
    <col min="11273" max="11273" width="19.28515625" style="1" bestFit="1" customWidth="1"/>
    <col min="11274" max="11274" width="17.42578125" style="1" customWidth="1"/>
    <col min="11275" max="11275" width="18.85546875" style="1" customWidth="1"/>
    <col min="11276" max="11276" width="11.5703125" style="1" customWidth="1"/>
    <col min="11277" max="11277" width="9.7109375" style="1" customWidth="1"/>
    <col min="11278" max="11278" width="9.85546875" style="1" customWidth="1"/>
    <col min="11279" max="11279" width="9.42578125" style="1" bestFit="1" customWidth="1"/>
    <col min="11280" max="11280" width="10" style="1" customWidth="1"/>
    <col min="11281" max="11282" width="8.140625" style="1" customWidth="1"/>
    <col min="11283" max="11283" width="9.140625" style="1" customWidth="1"/>
    <col min="11284" max="11284" width="8.85546875" style="1" customWidth="1"/>
    <col min="11285" max="11285" width="17.5703125" style="1" customWidth="1"/>
    <col min="11286" max="11286" width="13.140625" style="1" customWidth="1"/>
    <col min="11287" max="11287" width="17.140625" style="1" bestFit="1" customWidth="1"/>
    <col min="11288" max="11288" width="11.42578125" style="1"/>
    <col min="11289" max="11289" width="17.5703125" style="1" customWidth="1"/>
    <col min="11290" max="11520" width="11.42578125" style="1"/>
    <col min="11521" max="11521" width="12.85546875" style="1" customWidth="1"/>
    <col min="11522" max="11522" width="9.140625" style="1" customWidth="1"/>
    <col min="11523" max="11523" width="26.42578125" style="1" customWidth="1"/>
    <col min="11524" max="11524" width="11.28515625" style="1" customWidth="1"/>
    <col min="11525" max="11525" width="14.7109375" style="1" customWidth="1"/>
    <col min="11526" max="11526" width="8" style="1" customWidth="1"/>
    <col min="11527" max="11527" width="18.85546875" style="1" bestFit="1" customWidth="1"/>
    <col min="11528" max="11528" width="17.5703125" style="1" customWidth="1"/>
    <col min="11529" max="11529" width="19.28515625" style="1" bestFit="1" customWidth="1"/>
    <col min="11530" max="11530" width="17.42578125" style="1" customWidth="1"/>
    <col min="11531" max="11531" width="18.85546875" style="1" customWidth="1"/>
    <col min="11532" max="11532" width="11.5703125" style="1" customWidth="1"/>
    <col min="11533" max="11533" width="9.7109375" style="1" customWidth="1"/>
    <col min="11534" max="11534" width="9.85546875" style="1" customWidth="1"/>
    <col min="11535" max="11535" width="9.42578125" style="1" bestFit="1" customWidth="1"/>
    <col min="11536" max="11536" width="10" style="1" customWidth="1"/>
    <col min="11537" max="11538" width="8.140625" style="1" customWidth="1"/>
    <col min="11539" max="11539" width="9.140625" style="1" customWidth="1"/>
    <col min="11540" max="11540" width="8.85546875" style="1" customWidth="1"/>
    <col min="11541" max="11541" width="17.5703125" style="1" customWidth="1"/>
    <col min="11542" max="11542" width="13.140625" style="1" customWidth="1"/>
    <col min="11543" max="11543" width="17.140625" style="1" bestFit="1" customWidth="1"/>
    <col min="11544" max="11544" width="11.42578125" style="1"/>
    <col min="11545" max="11545" width="17.5703125" style="1" customWidth="1"/>
    <col min="11546" max="11776" width="11.42578125" style="1"/>
    <col min="11777" max="11777" width="12.85546875" style="1" customWidth="1"/>
    <col min="11778" max="11778" width="9.140625" style="1" customWidth="1"/>
    <col min="11779" max="11779" width="26.42578125" style="1" customWidth="1"/>
    <col min="11780" max="11780" width="11.28515625" style="1" customWidth="1"/>
    <col min="11781" max="11781" width="14.7109375" style="1" customWidth="1"/>
    <col min="11782" max="11782" width="8" style="1" customWidth="1"/>
    <col min="11783" max="11783" width="18.85546875" style="1" bestFit="1" customWidth="1"/>
    <col min="11784" max="11784" width="17.5703125" style="1" customWidth="1"/>
    <col min="11785" max="11785" width="19.28515625" style="1" bestFit="1" customWidth="1"/>
    <col min="11786" max="11786" width="17.42578125" style="1" customWidth="1"/>
    <col min="11787" max="11787" width="18.85546875" style="1" customWidth="1"/>
    <col min="11788" max="11788" width="11.5703125" style="1" customWidth="1"/>
    <col min="11789" max="11789" width="9.7109375" style="1" customWidth="1"/>
    <col min="11790" max="11790" width="9.85546875" style="1" customWidth="1"/>
    <col min="11791" max="11791" width="9.42578125" style="1" bestFit="1" customWidth="1"/>
    <col min="11792" max="11792" width="10" style="1" customWidth="1"/>
    <col min="11793" max="11794" width="8.140625" style="1" customWidth="1"/>
    <col min="11795" max="11795" width="9.140625" style="1" customWidth="1"/>
    <col min="11796" max="11796" width="8.85546875" style="1" customWidth="1"/>
    <col min="11797" max="11797" width="17.5703125" style="1" customWidth="1"/>
    <col min="11798" max="11798" width="13.140625" style="1" customWidth="1"/>
    <col min="11799" max="11799" width="17.140625" style="1" bestFit="1" customWidth="1"/>
    <col min="11800" max="11800" width="11.42578125" style="1"/>
    <col min="11801" max="11801" width="17.5703125" style="1" customWidth="1"/>
    <col min="11802" max="12032" width="11.42578125" style="1"/>
    <col min="12033" max="12033" width="12.85546875" style="1" customWidth="1"/>
    <col min="12034" max="12034" width="9.140625" style="1" customWidth="1"/>
    <col min="12035" max="12035" width="26.42578125" style="1" customWidth="1"/>
    <col min="12036" max="12036" width="11.28515625" style="1" customWidth="1"/>
    <col min="12037" max="12037" width="14.7109375" style="1" customWidth="1"/>
    <col min="12038" max="12038" width="8" style="1" customWidth="1"/>
    <col min="12039" max="12039" width="18.85546875" style="1" bestFit="1" customWidth="1"/>
    <col min="12040" max="12040" width="17.5703125" style="1" customWidth="1"/>
    <col min="12041" max="12041" width="19.28515625" style="1" bestFit="1" customWidth="1"/>
    <col min="12042" max="12042" width="17.42578125" style="1" customWidth="1"/>
    <col min="12043" max="12043" width="18.85546875" style="1" customWidth="1"/>
    <col min="12044" max="12044" width="11.5703125" style="1" customWidth="1"/>
    <col min="12045" max="12045" width="9.7109375" style="1" customWidth="1"/>
    <col min="12046" max="12046" width="9.85546875" style="1" customWidth="1"/>
    <col min="12047" max="12047" width="9.42578125" style="1" bestFit="1" customWidth="1"/>
    <col min="12048" max="12048" width="10" style="1" customWidth="1"/>
    <col min="12049" max="12050" width="8.140625" style="1" customWidth="1"/>
    <col min="12051" max="12051" width="9.140625" style="1" customWidth="1"/>
    <col min="12052" max="12052" width="8.85546875" style="1" customWidth="1"/>
    <col min="12053" max="12053" width="17.5703125" style="1" customWidth="1"/>
    <col min="12054" max="12054" width="13.140625" style="1" customWidth="1"/>
    <col min="12055" max="12055" width="17.140625" style="1" bestFit="1" customWidth="1"/>
    <col min="12056" max="12056" width="11.42578125" style="1"/>
    <col min="12057" max="12057" width="17.5703125" style="1" customWidth="1"/>
    <col min="12058" max="12288" width="11.42578125" style="1"/>
    <col min="12289" max="12289" width="12.85546875" style="1" customWidth="1"/>
    <col min="12290" max="12290" width="9.140625" style="1" customWidth="1"/>
    <col min="12291" max="12291" width="26.42578125" style="1" customWidth="1"/>
    <col min="12292" max="12292" width="11.28515625" style="1" customWidth="1"/>
    <col min="12293" max="12293" width="14.7109375" style="1" customWidth="1"/>
    <col min="12294" max="12294" width="8" style="1" customWidth="1"/>
    <col min="12295" max="12295" width="18.85546875" style="1" bestFit="1" customWidth="1"/>
    <col min="12296" max="12296" width="17.5703125" style="1" customWidth="1"/>
    <col min="12297" max="12297" width="19.28515625" style="1" bestFit="1" customWidth="1"/>
    <col min="12298" max="12298" width="17.42578125" style="1" customWidth="1"/>
    <col min="12299" max="12299" width="18.85546875" style="1" customWidth="1"/>
    <col min="12300" max="12300" width="11.5703125" style="1" customWidth="1"/>
    <col min="12301" max="12301" width="9.7109375" style="1" customWidth="1"/>
    <col min="12302" max="12302" width="9.85546875" style="1" customWidth="1"/>
    <col min="12303" max="12303" width="9.42578125" style="1" bestFit="1" customWidth="1"/>
    <col min="12304" max="12304" width="10" style="1" customWidth="1"/>
    <col min="12305" max="12306" width="8.140625" style="1" customWidth="1"/>
    <col min="12307" max="12307" width="9.140625" style="1" customWidth="1"/>
    <col min="12308" max="12308" width="8.85546875" style="1" customWidth="1"/>
    <col min="12309" max="12309" width="17.5703125" style="1" customWidth="1"/>
    <col min="12310" max="12310" width="13.140625" style="1" customWidth="1"/>
    <col min="12311" max="12311" width="17.140625" style="1" bestFit="1" customWidth="1"/>
    <col min="12312" max="12312" width="11.42578125" style="1"/>
    <col min="12313" max="12313" width="17.5703125" style="1" customWidth="1"/>
    <col min="12314" max="12544" width="11.42578125" style="1"/>
    <col min="12545" max="12545" width="12.85546875" style="1" customWidth="1"/>
    <col min="12546" max="12546" width="9.140625" style="1" customWidth="1"/>
    <col min="12547" max="12547" width="26.42578125" style="1" customWidth="1"/>
    <col min="12548" max="12548" width="11.28515625" style="1" customWidth="1"/>
    <col min="12549" max="12549" width="14.7109375" style="1" customWidth="1"/>
    <col min="12550" max="12550" width="8" style="1" customWidth="1"/>
    <col min="12551" max="12551" width="18.85546875" style="1" bestFit="1" customWidth="1"/>
    <col min="12552" max="12552" width="17.5703125" style="1" customWidth="1"/>
    <col min="12553" max="12553" width="19.28515625" style="1" bestFit="1" customWidth="1"/>
    <col min="12554" max="12554" width="17.42578125" style="1" customWidth="1"/>
    <col min="12555" max="12555" width="18.85546875" style="1" customWidth="1"/>
    <col min="12556" max="12556" width="11.5703125" style="1" customWidth="1"/>
    <col min="12557" max="12557" width="9.7109375" style="1" customWidth="1"/>
    <col min="12558" max="12558" width="9.85546875" style="1" customWidth="1"/>
    <col min="12559" max="12559" width="9.42578125" style="1" bestFit="1" customWidth="1"/>
    <col min="12560" max="12560" width="10" style="1" customWidth="1"/>
    <col min="12561" max="12562" width="8.140625" style="1" customWidth="1"/>
    <col min="12563" max="12563" width="9.140625" style="1" customWidth="1"/>
    <col min="12564" max="12564" width="8.85546875" style="1" customWidth="1"/>
    <col min="12565" max="12565" width="17.5703125" style="1" customWidth="1"/>
    <col min="12566" max="12566" width="13.140625" style="1" customWidth="1"/>
    <col min="12567" max="12567" width="17.140625" style="1" bestFit="1" customWidth="1"/>
    <col min="12568" max="12568" width="11.42578125" style="1"/>
    <col min="12569" max="12569" width="17.5703125" style="1" customWidth="1"/>
    <col min="12570" max="12800" width="11.42578125" style="1"/>
    <col min="12801" max="12801" width="12.85546875" style="1" customWidth="1"/>
    <col min="12802" max="12802" width="9.140625" style="1" customWidth="1"/>
    <col min="12803" max="12803" width="26.42578125" style="1" customWidth="1"/>
    <col min="12804" max="12804" width="11.28515625" style="1" customWidth="1"/>
    <col min="12805" max="12805" width="14.7109375" style="1" customWidth="1"/>
    <col min="12806" max="12806" width="8" style="1" customWidth="1"/>
    <col min="12807" max="12807" width="18.85546875" style="1" bestFit="1" customWidth="1"/>
    <col min="12808" max="12808" width="17.5703125" style="1" customWidth="1"/>
    <col min="12809" max="12809" width="19.28515625" style="1" bestFit="1" customWidth="1"/>
    <col min="12810" max="12810" width="17.42578125" style="1" customWidth="1"/>
    <col min="12811" max="12811" width="18.85546875" style="1" customWidth="1"/>
    <col min="12812" max="12812" width="11.5703125" style="1" customWidth="1"/>
    <col min="12813" max="12813" width="9.7109375" style="1" customWidth="1"/>
    <col min="12814" max="12814" width="9.85546875" style="1" customWidth="1"/>
    <col min="12815" max="12815" width="9.42578125" style="1" bestFit="1" customWidth="1"/>
    <col min="12816" max="12816" width="10" style="1" customWidth="1"/>
    <col min="12817" max="12818" width="8.140625" style="1" customWidth="1"/>
    <col min="12819" max="12819" width="9.140625" style="1" customWidth="1"/>
    <col min="12820" max="12820" width="8.85546875" style="1" customWidth="1"/>
    <col min="12821" max="12821" width="17.5703125" style="1" customWidth="1"/>
    <col min="12822" max="12822" width="13.140625" style="1" customWidth="1"/>
    <col min="12823" max="12823" width="17.140625" style="1" bestFit="1" customWidth="1"/>
    <col min="12824" max="12824" width="11.42578125" style="1"/>
    <col min="12825" max="12825" width="17.5703125" style="1" customWidth="1"/>
    <col min="12826" max="13056" width="11.42578125" style="1"/>
    <col min="13057" max="13057" width="12.85546875" style="1" customWidth="1"/>
    <col min="13058" max="13058" width="9.140625" style="1" customWidth="1"/>
    <col min="13059" max="13059" width="26.42578125" style="1" customWidth="1"/>
    <col min="13060" max="13060" width="11.28515625" style="1" customWidth="1"/>
    <col min="13061" max="13061" width="14.7109375" style="1" customWidth="1"/>
    <col min="13062" max="13062" width="8" style="1" customWidth="1"/>
    <col min="13063" max="13063" width="18.85546875" style="1" bestFit="1" customWidth="1"/>
    <col min="13064" max="13064" width="17.5703125" style="1" customWidth="1"/>
    <col min="13065" max="13065" width="19.28515625" style="1" bestFit="1" customWidth="1"/>
    <col min="13066" max="13066" width="17.42578125" style="1" customWidth="1"/>
    <col min="13067" max="13067" width="18.85546875" style="1" customWidth="1"/>
    <col min="13068" max="13068" width="11.5703125" style="1" customWidth="1"/>
    <col min="13069" max="13069" width="9.7109375" style="1" customWidth="1"/>
    <col min="13070" max="13070" width="9.85546875" style="1" customWidth="1"/>
    <col min="13071" max="13071" width="9.42578125" style="1" bestFit="1" customWidth="1"/>
    <col min="13072" max="13072" width="10" style="1" customWidth="1"/>
    <col min="13073" max="13074" width="8.140625" style="1" customWidth="1"/>
    <col min="13075" max="13075" width="9.140625" style="1" customWidth="1"/>
    <col min="13076" max="13076" width="8.85546875" style="1" customWidth="1"/>
    <col min="13077" max="13077" width="17.5703125" style="1" customWidth="1"/>
    <col min="13078" max="13078" width="13.140625" style="1" customWidth="1"/>
    <col min="13079" max="13079" width="17.140625" style="1" bestFit="1" customWidth="1"/>
    <col min="13080" max="13080" width="11.42578125" style="1"/>
    <col min="13081" max="13081" width="17.5703125" style="1" customWidth="1"/>
    <col min="13082" max="13312" width="11.42578125" style="1"/>
    <col min="13313" max="13313" width="12.85546875" style="1" customWidth="1"/>
    <col min="13314" max="13314" width="9.140625" style="1" customWidth="1"/>
    <col min="13315" max="13315" width="26.42578125" style="1" customWidth="1"/>
    <col min="13316" max="13316" width="11.28515625" style="1" customWidth="1"/>
    <col min="13317" max="13317" width="14.7109375" style="1" customWidth="1"/>
    <col min="13318" max="13318" width="8" style="1" customWidth="1"/>
    <col min="13319" max="13319" width="18.85546875" style="1" bestFit="1" customWidth="1"/>
    <col min="13320" max="13320" width="17.5703125" style="1" customWidth="1"/>
    <col min="13321" max="13321" width="19.28515625" style="1" bestFit="1" customWidth="1"/>
    <col min="13322" max="13322" width="17.42578125" style="1" customWidth="1"/>
    <col min="13323" max="13323" width="18.85546875" style="1" customWidth="1"/>
    <col min="13324" max="13324" width="11.5703125" style="1" customWidth="1"/>
    <col min="13325" max="13325" width="9.7109375" style="1" customWidth="1"/>
    <col min="13326" max="13326" width="9.85546875" style="1" customWidth="1"/>
    <col min="13327" max="13327" width="9.42578125" style="1" bestFit="1" customWidth="1"/>
    <col min="13328" max="13328" width="10" style="1" customWidth="1"/>
    <col min="13329" max="13330" width="8.140625" style="1" customWidth="1"/>
    <col min="13331" max="13331" width="9.140625" style="1" customWidth="1"/>
    <col min="13332" max="13332" width="8.85546875" style="1" customWidth="1"/>
    <col min="13333" max="13333" width="17.5703125" style="1" customWidth="1"/>
    <col min="13334" max="13334" width="13.140625" style="1" customWidth="1"/>
    <col min="13335" max="13335" width="17.140625" style="1" bestFit="1" customWidth="1"/>
    <col min="13336" max="13336" width="11.42578125" style="1"/>
    <col min="13337" max="13337" width="17.5703125" style="1" customWidth="1"/>
    <col min="13338" max="13568" width="11.42578125" style="1"/>
    <col min="13569" max="13569" width="12.85546875" style="1" customWidth="1"/>
    <col min="13570" max="13570" width="9.140625" style="1" customWidth="1"/>
    <col min="13571" max="13571" width="26.42578125" style="1" customWidth="1"/>
    <col min="13572" max="13572" width="11.28515625" style="1" customWidth="1"/>
    <col min="13573" max="13573" width="14.7109375" style="1" customWidth="1"/>
    <col min="13574" max="13574" width="8" style="1" customWidth="1"/>
    <col min="13575" max="13575" width="18.85546875" style="1" bestFit="1" customWidth="1"/>
    <col min="13576" max="13576" width="17.5703125" style="1" customWidth="1"/>
    <col min="13577" max="13577" width="19.28515625" style="1" bestFit="1" customWidth="1"/>
    <col min="13578" max="13578" width="17.42578125" style="1" customWidth="1"/>
    <col min="13579" max="13579" width="18.85546875" style="1" customWidth="1"/>
    <col min="13580" max="13580" width="11.5703125" style="1" customWidth="1"/>
    <col min="13581" max="13581" width="9.7109375" style="1" customWidth="1"/>
    <col min="13582" max="13582" width="9.85546875" style="1" customWidth="1"/>
    <col min="13583" max="13583" width="9.42578125" style="1" bestFit="1" customWidth="1"/>
    <col min="13584" max="13584" width="10" style="1" customWidth="1"/>
    <col min="13585" max="13586" width="8.140625" style="1" customWidth="1"/>
    <col min="13587" max="13587" width="9.140625" style="1" customWidth="1"/>
    <col min="13588" max="13588" width="8.85546875" style="1" customWidth="1"/>
    <col min="13589" max="13589" width="17.5703125" style="1" customWidth="1"/>
    <col min="13590" max="13590" width="13.140625" style="1" customWidth="1"/>
    <col min="13591" max="13591" width="17.140625" style="1" bestFit="1" customWidth="1"/>
    <col min="13592" max="13592" width="11.42578125" style="1"/>
    <col min="13593" max="13593" width="17.5703125" style="1" customWidth="1"/>
    <col min="13594" max="13824" width="11.42578125" style="1"/>
    <col min="13825" max="13825" width="12.85546875" style="1" customWidth="1"/>
    <col min="13826" max="13826" width="9.140625" style="1" customWidth="1"/>
    <col min="13827" max="13827" width="26.42578125" style="1" customWidth="1"/>
    <col min="13828" max="13828" width="11.28515625" style="1" customWidth="1"/>
    <col min="13829" max="13829" width="14.7109375" style="1" customWidth="1"/>
    <col min="13830" max="13830" width="8" style="1" customWidth="1"/>
    <col min="13831" max="13831" width="18.85546875" style="1" bestFit="1" customWidth="1"/>
    <col min="13832" max="13832" width="17.5703125" style="1" customWidth="1"/>
    <col min="13833" max="13833" width="19.28515625" style="1" bestFit="1" customWidth="1"/>
    <col min="13834" max="13834" width="17.42578125" style="1" customWidth="1"/>
    <col min="13835" max="13835" width="18.85546875" style="1" customWidth="1"/>
    <col min="13836" max="13836" width="11.5703125" style="1" customWidth="1"/>
    <col min="13837" max="13837" width="9.7109375" style="1" customWidth="1"/>
    <col min="13838" max="13838" width="9.85546875" style="1" customWidth="1"/>
    <col min="13839" max="13839" width="9.42578125" style="1" bestFit="1" customWidth="1"/>
    <col min="13840" max="13840" width="10" style="1" customWidth="1"/>
    <col min="13841" max="13842" width="8.140625" style="1" customWidth="1"/>
    <col min="13843" max="13843" width="9.140625" style="1" customWidth="1"/>
    <col min="13844" max="13844" width="8.85546875" style="1" customWidth="1"/>
    <col min="13845" max="13845" width="17.5703125" style="1" customWidth="1"/>
    <col min="13846" max="13846" width="13.140625" style="1" customWidth="1"/>
    <col min="13847" max="13847" width="17.140625" style="1" bestFit="1" customWidth="1"/>
    <col min="13848" max="13848" width="11.42578125" style="1"/>
    <col min="13849" max="13849" width="17.5703125" style="1" customWidth="1"/>
    <col min="13850" max="14080" width="11.42578125" style="1"/>
    <col min="14081" max="14081" width="12.85546875" style="1" customWidth="1"/>
    <col min="14082" max="14082" width="9.140625" style="1" customWidth="1"/>
    <col min="14083" max="14083" width="26.42578125" style="1" customWidth="1"/>
    <col min="14084" max="14084" width="11.28515625" style="1" customWidth="1"/>
    <col min="14085" max="14085" width="14.7109375" style="1" customWidth="1"/>
    <col min="14086" max="14086" width="8" style="1" customWidth="1"/>
    <col min="14087" max="14087" width="18.85546875" style="1" bestFit="1" customWidth="1"/>
    <col min="14088" max="14088" width="17.5703125" style="1" customWidth="1"/>
    <col min="14089" max="14089" width="19.28515625" style="1" bestFit="1" customWidth="1"/>
    <col min="14090" max="14090" width="17.42578125" style="1" customWidth="1"/>
    <col min="14091" max="14091" width="18.85546875" style="1" customWidth="1"/>
    <col min="14092" max="14092" width="11.5703125" style="1" customWidth="1"/>
    <col min="14093" max="14093" width="9.7109375" style="1" customWidth="1"/>
    <col min="14094" max="14094" width="9.85546875" style="1" customWidth="1"/>
    <col min="14095" max="14095" width="9.42578125" style="1" bestFit="1" customWidth="1"/>
    <col min="14096" max="14096" width="10" style="1" customWidth="1"/>
    <col min="14097" max="14098" width="8.140625" style="1" customWidth="1"/>
    <col min="14099" max="14099" width="9.140625" style="1" customWidth="1"/>
    <col min="14100" max="14100" width="8.85546875" style="1" customWidth="1"/>
    <col min="14101" max="14101" width="17.5703125" style="1" customWidth="1"/>
    <col min="14102" max="14102" width="13.140625" style="1" customWidth="1"/>
    <col min="14103" max="14103" width="17.140625" style="1" bestFit="1" customWidth="1"/>
    <col min="14104" max="14104" width="11.42578125" style="1"/>
    <col min="14105" max="14105" width="17.5703125" style="1" customWidth="1"/>
    <col min="14106" max="14336" width="11.42578125" style="1"/>
    <col min="14337" max="14337" width="12.85546875" style="1" customWidth="1"/>
    <col min="14338" max="14338" width="9.140625" style="1" customWidth="1"/>
    <col min="14339" max="14339" width="26.42578125" style="1" customWidth="1"/>
    <col min="14340" max="14340" width="11.28515625" style="1" customWidth="1"/>
    <col min="14341" max="14341" width="14.7109375" style="1" customWidth="1"/>
    <col min="14342" max="14342" width="8" style="1" customWidth="1"/>
    <col min="14343" max="14343" width="18.85546875" style="1" bestFit="1" customWidth="1"/>
    <col min="14344" max="14344" width="17.5703125" style="1" customWidth="1"/>
    <col min="14345" max="14345" width="19.28515625" style="1" bestFit="1" customWidth="1"/>
    <col min="14346" max="14346" width="17.42578125" style="1" customWidth="1"/>
    <col min="14347" max="14347" width="18.85546875" style="1" customWidth="1"/>
    <col min="14348" max="14348" width="11.5703125" style="1" customWidth="1"/>
    <col min="14349" max="14349" width="9.7109375" style="1" customWidth="1"/>
    <col min="14350" max="14350" width="9.85546875" style="1" customWidth="1"/>
    <col min="14351" max="14351" width="9.42578125" style="1" bestFit="1" customWidth="1"/>
    <col min="14352" max="14352" width="10" style="1" customWidth="1"/>
    <col min="14353" max="14354" width="8.140625" style="1" customWidth="1"/>
    <col min="14355" max="14355" width="9.140625" style="1" customWidth="1"/>
    <col min="14356" max="14356" width="8.85546875" style="1" customWidth="1"/>
    <col min="14357" max="14357" width="17.5703125" style="1" customWidth="1"/>
    <col min="14358" max="14358" width="13.140625" style="1" customWidth="1"/>
    <col min="14359" max="14359" width="17.140625" style="1" bestFit="1" customWidth="1"/>
    <col min="14360" max="14360" width="11.42578125" style="1"/>
    <col min="14361" max="14361" width="17.5703125" style="1" customWidth="1"/>
    <col min="14362" max="14592" width="11.42578125" style="1"/>
    <col min="14593" max="14593" width="12.85546875" style="1" customWidth="1"/>
    <col min="14594" max="14594" width="9.140625" style="1" customWidth="1"/>
    <col min="14595" max="14595" width="26.42578125" style="1" customWidth="1"/>
    <col min="14596" max="14596" width="11.28515625" style="1" customWidth="1"/>
    <col min="14597" max="14597" width="14.7109375" style="1" customWidth="1"/>
    <col min="14598" max="14598" width="8" style="1" customWidth="1"/>
    <col min="14599" max="14599" width="18.85546875" style="1" bestFit="1" customWidth="1"/>
    <col min="14600" max="14600" width="17.5703125" style="1" customWidth="1"/>
    <col min="14601" max="14601" width="19.28515625" style="1" bestFit="1" customWidth="1"/>
    <col min="14602" max="14602" width="17.42578125" style="1" customWidth="1"/>
    <col min="14603" max="14603" width="18.85546875" style="1" customWidth="1"/>
    <col min="14604" max="14604" width="11.5703125" style="1" customWidth="1"/>
    <col min="14605" max="14605" width="9.7109375" style="1" customWidth="1"/>
    <col min="14606" max="14606" width="9.85546875" style="1" customWidth="1"/>
    <col min="14607" max="14607" width="9.42578125" style="1" bestFit="1" customWidth="1"/>
    <col min="14608" max="14608" width="10" style="1" customWidth="1"/>
    <col min="14609" max="14610" width="8.140625" style="1" customWidth="1"/>
    <col min="14611" max="14611" width="9.140625" style="1" customWidth="1"/>
    <col min="14612" max="14612" width="8.85546875" style="1" customWidth="1"/>
    <col min="14613" max="14613" width="17.5703125" style="1" customWidth="1"/>
    <col min="14614" max="14614" width="13.140625" style="1" customWidth="1"/>
    <col min="14615" max="14615" width="17.140625" style="1" bestFit="1" customWidth="1"/>
    <col min="14616" max="14616" width="11.42578125" style="1"/>
    <col min="14617" max="14617" width="17.5703125" style="1" customWidth="1"/>
    <col min="14618" max="14848" width="11.42578125" style="1"/>
    <col min="14849" max="14849" width="12.85546875" style="1" customWidth="1"/>
    <col min="14850" max="14850" width="9.140625" style="1" customWidth="1"/>
    <col min="14851" max="14851" width="26.42578125" style="1" customWidth="1"/>
    <col min="14852" max="14852" width="11.28515625" style="1" customWidth="1"/>
    <col min="14853" max="14853" width="14.7109375" style="1" customWidth="1"/>
    <col min="14854" max="14854" width="8" style="1" customWidth="1"/>
    <col min="14855" max="14855" width="18.85546875" style="1" bestFit="1" customWidth="1"/>
    <col min="14856" max="14856" width="17.5703125" style="1" customWidth="1"/>
    <col min="14857" max="14857" width="19.28515625" style="1" bestFit="1" customWidth="1"/>
    <col min="14858" max="14858" width="17.42578125" style="1" customWidth="1"/>
    <col min="14859" max="14859" width="18.85546875" style="1" customWidth="1"/>
    <col min="14860" max="14860" width="11.5703125" style="1" customWidth="1"/>
    <col min="14861" max="14861" width="9.7109375" style="1" customWidth="1"/>
    <col min="14862" max="14862" width="9.85546875" style="1" customWidth="1"/>
    <col min="14863" max="14863" width="9.42578125" style="1" bestFit="1" customWidth="1"/>
    <col min="14864" max="14864" width="10" style="1" customWidth="1"/>
    <col min="14865" max="14866" width="8.140625" style="1" customWidth="1"/>
    <col min="14867" max="14867" width="9.140625" style="1" customWidth="1"/>
    <col min="14868" max="14868" width="8.85546875" style="1" customWidth="1"/>
    <col min="14869" max="14869" width="17.5703125" style="1" customWidth="1"/>
    <col min="14870" max="14870" width="13.140625" style="1" customWidth="1"/>
    <col min="14871" max="14871" width="17.140625" style="1" bestFit="1" customWidth="1"/>
    <col min="14872" max="14872" width="11.42578125" style="1"/>
    <col min="14873" max="14873" width="17.5703125" style="1" customWidth="1"/>
    <col min="14874" max="15104" width="11.42578125" style="1"/>
    <col min="15105" max="15105" width="12.85546875" style="1" customWidth="1"/>
    <col min="15106" max="15106" width="9.140625" style="1" customWidth="1"/>
    <col min="15107" max="15107" width="26.42578125" style="1" customWidth="1"/>
    <col min="15108" max="15108" width="11.28515625" style="1" customWidth="1"/>
    <col min="15109" max="15109" width="14.7109375" style="1" customWidth="1"/>
    <col min="15110" max="15110" width="8" style="1" customWidth="1"/>
    <col min="15111" max="15111" width="18.85546875" style="1" bestFit="1" customWidth="1"/>
    <col min="15112" max="15112" width="17.5703125" style="1" customWidth="1"/>
    <col min="15113" max="15113" width="19.28515625" style="1" bestFit="1" customWidth="1"/>
    <col min="15114" max="15114" width="17.42578125" style="1" customWidth="1"/>
    <col min="15115" max="15115" width="18.85546875" style="1" customWidth="1"/>
    <col min="15116" max="15116" width="11.5703125" style="1" customWidth="1"/>
    <col min="15117" max="15117" width="9.7109375" style="1" customWidth="1"/>
    <col min="15118" max="15118" width="9.85546875" style="1" customWidth="1"/>
    <col min="15119" max="15119" width="9.42578125" style="1" bestFit="1" customWidth="1"/>
    <col min="15120" max="15120" width="10" style="1" customWidth="1"/>
    <col min="15121" max="15122" width="8.140625" style="1" customWidth="1"/>
    <col min="15123" max="15123" width="9.140625" style="1" customWidth="1"/>
    <col min="15124" max="15124" width="8.85546875" style="1" customWidth="1"/>
    <col min="15125" max="15125" width="17.5703125" style="1" customWidth="1"/>
    <col min="15126" max="15126" width="13.140625" style="1" customWidth="1"/>
    <col min="15127" max="15127" width="17.140625" style="1" bestFit="1" customWidth="1"/>
    <col min="15128" max="15128" width="11.42578125" style="1"/>
    <col min="15129" max="15129" width="17.5703125" style="1" customWidth="1"/>
    <col min="15130" max="15360" width="11.42578125" style="1"/>
    <col min="15361" max="15361" width="12.85546875" style="1" customWidth="1"/>
    <col min="15362" max="15362" width="9.140625" style="1" customWidth="1"/>
    <col min="15363" max="15363" width="26.42578125" style="1" customWidth="1"/>
    <col min="15364" max="15364" width="11.28515625" style="1" customWidth="1"/>
    <col min="15365" max="15365" width="14.7109375" style="1" customWidth="1"/>
    <col min="15366" max="15366" width="8" style="1" customWidth="1"/>
    <col min="15367" max="15367" width="18.85546875" style="1" bestFit="1" customWidth="1"/>
    <col min="15368" max="15368" width="17.5703125" style="1" customWidth="1"/>
    <col min="15369" max="15369" width="19.28515625" style="1" bestFit="1" customWidth="1"/>
    <col min="15370" max="15370" width="17.42578125" style="1" customWidth="1"/>
    <col min="15371" max="15371" width="18.85546875" style="1" customWidth="1"/>
    <col min="15372" max="15372" width="11.5703125" style="1" customWidth="1"/>
    <col min="15373" max="15373" width="9.7109375" style="1" customWidth="1"/>
    <col min="15374" max="15374" width="9.85546875" style="1" customWidth="1"/>
    <col min="15375" max="15375" width="9.42578125" style="1" bestFit="1" customWidth="1"/>
    <col min="15376" max="15376" width="10" style="1" customWidth="1"/>
    <col min="15377" max="15378" width="8.140625" style="1" customWidth="1"/>
    <col min="15379" max="15379" width="9.140625" style="1" customWidth="1"/>
    <col min="15380" max="15380" width="8.85546875" style="1" customWidth="1"/>
    <col min="15381" max="15381" width="17.5703125" style="1" customWidth="1"/>
    <col min="15382" max="15382" width="13.140625" style="1" customWidth="1"/>
    <col min="15383" max="15383" width="17.140625" style="1" bestFit="1" customWidth="1"/>
    <col min="15384" max="15384" width="11.42578125" style="1"/>
    <col min="15385" max="15385" width="17.5703125" style="1" customWidth="1"/>
    <col min="15386" max="15616" width="11.42578125" style="1"/>
    <col min="15617" max="15617" width="12.85546875" style="1" customWidth="1"/>
    <col min="15618" max="15618" width="9.140625" style="1" customWidth="1"/>
    <col min="15619" max="15619" width="26.42578125" style="1" customWidth="1"/>
    <col min="15620" max="15620" width="11.28515625" style="1" customWidth="1"/>
    <col min="15621" max="15621" width="14.7109375" style="1" customWidth="1"/>
    <col min="15622" max="15622" width="8" style="1" customWidth="1"/>
    <col min="15623" max="15623" width="18.85546875" style="1" bestFit="1" customWidth="1"/>
    <col min="15624" max="15624" width="17.5703125" style="1" customWidth="1"/>
    <col min="15625" max="15625" width="19.28515625" style="1" bestFit="1" customWidth="1"/>
    <col min="15626" max="15626" width="17.42578125" style="1" customWidth="1"/>
    <col min="15627" max="15627" width="18.85546875" style="1" customWidth="1"/>
    <col min="15628" max="15628" width="11.5703125" style="1" customWidth="1"/>
    <col min="15629" max="15629" width="9.7109375" style="1" customWidth="1"/>
    <col min="15630" max="15630" width="9.85546875" style="1" customWidth="1"/>
    <col min="15631" max="15631" width="9.42578125" style="1" bestFit="1" customWidth="1"/>
    <col min="15632" max="15632" width="10" style="1" customWidth="1"/>
    <col min="15633" max="15634" width="8.140625" style="1" customWidth="1"/>
    <col min="15635" max="15635" width="9.140625" style="1" customWidth="1"/>
    <col min="15636" max="15636" width="8.85546875" style="1" customWidth="1"/>
    <col min="15637" max="15637" width="17.5703125" style="1" customWidth="1"/>
    <col min="15638" max="15638" width="13.140625" style="1" customWidth="1"/>
    <col min="15639" max="15639" width="17.140625" style="1" bestFit="1" customWidth="1"/>
    <col min="15640" max="15640" width="11.42578125" style="1"/>
    <col min="15641" max="15641" width="17.5703125" style="1" customWidth="1"/>
    <col min="15642" max="15872" width="11.42578125" style="1"/>
    <col min="15873" max="15873" width="12.85546875" style="1" customWidth="1"/>
    <col min="15874" max="15874" width="9.140625" style="1" customWidth="1"/>
    <col min="15875" max="15875" width="26.42578125" style="1" customWidth="1"/>
    <col min="15876" max="15876" width="11.28515625" style="1" customWidth="1"/>
    <col min="15877" max="15877" width="14.7109375" style="1" customWidth="1"/>
    <col min="15878" max="15878" width="8" style="1" customWidth="1"/>
    <col min="15879" max="15879" width="18.85546875" style="1" bestFit="1" customWidth="1"/>
    <col min="15880" max="15880" width="17.5703125" style="1" customWidth="1"/>
    <col min="15881" max="15881" width="19.28515625" style="1" bestFit="1" customWidth="1"/>
    <col min="15882" max="15882" width="17.42578125" style="1" customWidth="1"/>
    <col min="15883" max="15883" width="18.85546875" style="1" customWidth="1"/>
    <col min="15884" max="15884" width="11.5703125" style="1" customWidth="1"/>
    <col min="15885" max="15885" width="9.7109375" style="1" customWidth="1"/>
    <col min="15886" max="15886" width="9.85546875" style="1" customWidth="1"/>
    <col min="15887" max="15887" width="9.42578125" style="1" bestFit="1" customWidth="1"/>
    <col min="15888" max="15888" width="10" style="1" customWidth="1"/>
    <col min="15889" max="15890" width="8.140625" style="1" customWidth="1"/>
    <col min="15891" max="15891" width="9.140625" style="1" customWidth="1"/>
    <col min="15892" max="15892" width="8.85546875" style="1" customWidth="1"/>
    <col min="15893" max="15893" width="17.5703125" style="1" customWidth="1"/>
    <col min="15894" max="15894" width="13.140625" style="1" customWidth="1"/>
    <col min="15895" max="15895" width="17.140625" style="1" bestFit="1" customWidth="1"/>
    <col min="15896" max="15896" width="11.42578125" style="1"/>
    <col min="15897" max="15897" width="17.5703125" style="1" customWidth="1"/>
    <col min="15898" max="16128" width="11.42578125" style="1"/>
    <col min="16129" max="16129" width="12.85546875" style="1" customWidth="1"/>
    <col min="16130" max="16130" width="9.140625" style="1" customWidth="1"/>
    <col min="16131" max="16131" width="26.42578125" style="1" customWidth="1"/>
    <col min="16132" max="16132" width="11.28515625" style="1" customWidth="1"/>
    <col min="16133" max="16133" width="14.7109375" style="1" customWidth="1"/>
    <col min="16134" max="16134" width="8" style="1" customWidth="1"/>
    <col min="16135" max="16135" width="18.85546875" style="1" bestFit="1" customWidth="1"/>
    <col min="16136" max="16136" width="17.5703125" style="1" customWidth="1"/>
    <col min="16137" max="16137" width="19.28515625" style="1" bestFit="1" customWidth="1"/>
    <col min="16138" max="16138" width="17.42578125" style="1" customWidth="1"/>
    <col min="16139" max="16139" width="18.85546875" style="1" customWidth="1"/>
    <col min="16140" max="16140" width="11.5703125" style="1" customWidth="1"/>
    <col min="16141" max="16141" width="9.7109375" style="1" customWidth="1"/>
    <col min="16142" max="16142" width="9.85546875" style="1" customWidth="1"/>
    <col min="16143" max="16143" width="9.42578125" style="1" bestFit="1" customWidth="1"/>
    <col min="16144" max="16144" width="10" style="1" customWidth="1"/>
    <col min="16145" max="16146" width="8.140625" style="1" customWidth="1"/>
    <col min="16147" max="16147" width="9.140625" style="1" customWidth="1"/>
    <col min="16148" max="16148" width="8.85546875" style="1" customWidth="1"/>
    <col min="16149" max="16149" width="17.5703125" style="1" customWidth="1"/>
    <col min="16150" max="16150" width="13.140625" style="1" customWidth="1"/>
    <col min="16151" max="16151" width="17.140625" style="1" bestFit="1" customWidth="1"/>
    <col min="16152" max="16152" width="11.42578125" style="1"/>
    <col min="16153" max="16153" width="17.5703125" style="1" customWidth="1"/>
    <col min="16154" max="16384" width="11.42578125" style="1"/>
  </cols>
  <sheetData>
    <row r="1" spans="1:31" ht="18" customHeight="1" x14ac:dyDescent="0.25">
      <c r="D1" s="1"/>
      <c r="E1" s="1"/>
      <c r="F1" s="1"/>
      <c r="G1" s="3"/>
    </row>
    <row r="2" spans="1:31" ht="15" customHeight="1" x14ac:dyDescent="0.25">
      <c r="D2" s="1"/>
      <c r="E2" s="1"/>
      <c r="F2" s="1"/>
      <c r="G2" s="3"/>
    </row>
    <row r="3" spans="1:31" ht="15" customHeight="1" x14ac:dyDescent="0.25">
      <c r="D3" s="1"/>
      <c r="E3" s="1"/>
      <c r="F3" s="1"/>
      <c r="G3" s="3"/>
    </row>
    <row r="4" spans="1:31" ht="10.5" customHeight="1" x14ac:dyDescent="0.25">
      <c r="D4" s="1"/>
      <c r="E4" s="1"/>
      <c r="F4" s="1"/>
      <c r="G4" s="3"/>
    </row>
    <row r="5" spans="1:31" ht="9.75" customHeight="1" x14ac:dyDescent="0.25"/>
    <row r="6" spans="1:31" ht="10.5" customHeight="1" x14ac:dyDescent="0.25"/>
    <row r="7" spans="1:31" ht="10.5" customHeight="1" x14ac:dyDescent="0.25">
      <c r="A7" s="9"/>
      <c r="B7" s="9"/>
      <c r="C7" s="9"/>
      <c r="D7" s="9"/>
    </row>
    <row r="8" spans="1:31" ht="10.5" customHeight="1" x14ac:dyDescent="0.25">
      <c r="A8" s="10"/>
      <c r="B8" s="10"/>
      <c r="C8" s="10"/>
      <c r="D8" s="10"/>
    </row>
    <row r="9" spans="1:31" ht="15.75" customHeight="1" x14ac:dyDescent="0.25">
      <c r="A9" s="9" t="s">
        <v>0</v>
      </c>
      <c r="B9" s="9"/>
      <c r="C9" s="9"/>
      <c r="D9" s="11" t="s">
        <v>1</v>
      </c>
      <c r="E9" s="11"/>
      <c r="F9" s="11"/>
      <c r="G9" s="11"/>
      <c r="H9" s="11"/>
      <c r="I9" s="11"/>
      <c r="J9" s="12"/>
      <c r="K9" s="13"/>
      <c r="L9" s="14"/>
    </row>
    <row r="10" spans="1:31" ht="15.75" customHeight="1" x14ac:dyDescent="0.25">
      <c r="A10" s="15" t="s">
        <v>2</v>
      </c>
      <c r="B10" s="15"/>
      <c r="C10" s="15"/>
      <c r="D10" s="16" t="s">
        <v>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31" ht="15.75" customHeight="1" x14ac:dyDescent="0.25">
      <c r="A11" s="15" t="s">
        <v>4</v>
      </c>
      <c r="B11" s="15"/>
      <c r="C11" s="15"/>
      <c r="D11" s="17" t="s">
        <v>5</v>
      </c>
      <c r="E11" s="17"/>
      <c r="F11" s="17"/>
      <c r="G11" s="17"/>
      <c r="H11" s="18"/>
      <c r="I11" s="19"/>
    </row>
    <row r="12" spans="1:31" ht="12.75" customHeight="1" thickBot="1" x14ac:dyDescent="0.3">
      <c r="A12" s="20"/>
      <c r="B12" s="20"/>
      <c r="C12" s="20"/>
      <c r="D12" s="20"/>
      <c r="E12" s="21"/>
      <c r="F12" s="22"/>
      <c r="G12" s="23"/>
    </row>
    <row r="13" spans="1:31" s="14" customFormat="1" ht="28.5" customHeight="1" x14ac:dyDescent="0.25">
      <c r="A13" s="24" t="s">
        <v>6</v>
      </c>
      <c r="B13" s="25" t="s">
        <v>7</v>
      </c>
      <c r="C13" s="25"/>
      <c r="D13" s="25" t="s">
        <v>8</v>
      </c>
      <c r="E13" s="25" t="s">
        <v>9</v>
      </c>
      <c r="F13" s="25" t="s">
        <v>10</v>
      </c>
      <c r="G13" s="26" t="s">
        <v>11</v>
      </c>
      <c r="H13" s="25" t="s">
        <v>12</v>
      </c>
      <c r="I13" s="25"/>
      <c r="J13" s="25"/>
      <c r="K13" s="25"/>
      <c r="L13" s="25"/>
      <c r="M13" s="25"/>
      <c r="N13" s="25"/>
      <c r="O13" s="27" t="s">
        <v>13</v>
      </c>
      <c r="P13" s="27"/>
      <c r="Q13" s="27" t="s">
        <v>14</v>
      </c>
      <c r="R13" s="27"/>
      <c r="S13" s="25" t="s">
        <v>15</v>
      </c>
      <c r="T13" s="28"/>
      <c r="AE13" s="14">
        <v>38906</v>
      </c>
    </row>
    <row r="14" spans="1:31" s="14" customFormat="1" ht="28.5" customHeight="1" x14ac:dyDescent="0.25">
      <c r="A14" s="29"/>
      <c r="B14" s="30" t="s">
        <v>16</v>
      </c>
      <c r="C14" s="30" t="s">
        <v>17</v>
      </c>
      <c r="D14" s="30"/>
      <c r="E14" s="30"/>
      <c r="F14" s="30"/>
      <c r="G14" s="31"/>
      <c r="H14" s="30" t="s">
        <v>18</v>
      </c>
      <c r="I14" s="30"/>
      <c r="J14" s="30" t="s">
        <v>19</v>
      </c>
      <c r="K14" s="30"/>
      <c r="L14" s="30" t="s">
        <v>20</v>
      </c>
      <c r="M14" s="30"/>
      <c r="N14" s="30"/>
      <c r="O14" s="32" t="s">
        <v>21</v>
      </c>
      <c r="P14" s="32"/>
      <c r="Q14" s="32" t="s">
        <v>21</v>
      </c>
      <c r="R14" s="32"/>
      <c r="S14" s="30"/>
      <c r="T14" s="33"/>
      <c r="AE14" s="14">
        <v>17400</v>
      </c>
    </row>
    <row r="15" spans="1:31" s="44" customFormat="1" ht="75" customHeight="1" thickBot="1" x14ac:dyDescent="0.3">
      <c r="A15" s="34"/>
      <c r="B15" s="35"/>
      <c r="C15" s="35"/>
      <c r="D15" s="35"/>
      <c r="E15" s="35"/>
      <c r="F15" s="35"/>
      <c r="G15" s="36"/>
      <c r="H15" s="37" t="s">
        <v>22</v>
      </c>
      <c r="I15" s="38" t="s">
        <v>23</v>
      </c>
      <c r="J15" s="37" t="s">
        <v>22</v>
      </c>
      <c r="K15" s="38" t="s">
        <v>23</v>
      </c>
      <c r="L15" s="39" t="s">
        <v>24</v>
      </c>
      <c r="M15" s="40" t="s">
        <v>22</v>
      </c>
      <c r="N15" s="41" t="s">
        <v>25</v>
      </c>
      <c r="O15" s="40" t="s">
        <v>22</v>
      </c>
      <c r="P15" s="39" t="s">
        <v>25</v>
      </c>
      <c r="Q15" s="40" t="s">
        <v>22</v>
      </c>
      <c r="R15" s="39" t="s">
        <v>23</v>
      </c>
      <c r="S15" s="42" t="s">
        <v>26</v>
      </c>
      <c r="T15" s="43" t="s">
        <v>27</v>
      </c>
      <c r="V15" s="44">
        <f>98684.84-81750</f>
        <v>16934.839999999997</v>
      </c>
      <c r="AE15" s="44">
        <v>25900</v>
      </c>
    </row>
    <row r="16" spans="1:31" s="44" customFormat="1" ht="9.75" customHeight="1" thickBot="1" x14ac:dyDescent="0.3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AE16" s="44">
        <v>132000</v>
      </c>
    </row>
    <row r="17" spans="1:24" s="44" customFormat="1" ht="75.75" customHeight="1" x14ac:dyDescent="0.25">
      <c r="A17" s="46" t="s">
        <v>28</v>
      </c>
      <c r="B17" s="47">
        <v>401002</v>
      </c>
      <c r="C17" s="47" t="s">
        <v>29</v>
      </c>
      <c r="D17" s="47" t="s">
        <v>30</v>
      </c>
      <c r="E17" s="47" t="s">
        <v>31</v>
      </c>
      <c r="F17" s="48" t="s">
        <v>32</v>
      </c>
      <c r="G17" s="48">
        <v>274920</v>
      </c>
      <c r="H17" s="49" t="s">
        <v>33</v>
      </c>
      <c r="I17" s="50">
        <v>274920</v>
      </c>
      <c r="J17" s="49" t="s">
        <v>33</v>
      </c>
      <c r="K17" s="50">
        <v>274920</v>
      </c>
      <c r="L17" s="51" t="s">
        <v>34</v>
      </c>
      <c r="M17" s="51" t="s">
        <v>34</v>
      </c>
      <c r="N17" s="51" t="s">
        <v>34</v>
      </c>
      <c r="O17" s="52">
        <f>J17/G17*100</f>
        <v>0</v>
      </c>
      <c r="P17" s="52">
        <f>K17/G17*100</f>
        <v>100</v>
      </c>
      <c r="Q17" s="53" t="s">
        <v>33</v>
      </c>
      <c r="R17" s="53">
        <v>100</v>
      </c>
      <c r="S17" s="54"/>
      <c r="T17" s="54" t="s">
        <v>35</v>
      </c>
      <c r="U17" s="55">
        <f t="shared" ref="U17:U22" si="0">G17-K17</f>
        <v>0</v>
      </c>
    </row>
    <row r="18" spans="1:24" s="44" customFormat="1" ht="90" x14ac:dyDescent="0.25">
      <c r="A18" s="56" t="s">
        <v>36</v>
      </c>
      <c r="B18" s="57">
        <v>401003</v>
      </c>
      <c r="C18" s="57" t="s">
        <v>37</v>
      </c>
      <c r="D18" s="57" t="s">
        <v>38</v>
      </c>
      <c r="E18" s="57" t="s">
        <v>39</v>
      </c>
      <c r="F18" s="58" t="s">
        <v>40</v>
      </c>
      <c r="G18" s="58">
        <v>115000</v>
      </c>
      <c r="H18" s="59">
        <v>98684.84</v>
      </c>
      <c r="I18" s="60">
        <f>21750+76934.84</f>
        <v>98684.84</v>
      </c>
      <c r="J18" s="59">
        <v>98684.84</v>
      </c>
      <c r="K18" s="60">
        <f>21750+76934.84</f>
        <v>98684.84</v>
      </c>
      <c r="L18" s="61" t="s">
        <v>34</v>
      </c>
      <c r="M18" s="61" t="s">
        <v>34</v>
      </c>
      <c r="N18" s="61" t="s">
        <v>34</v>
      </c>
      <c r="O18" s="62">
        <f>J18/G18*100</f>
        <v>85.812904347826077</v>
      </c>
      <c r="P18" s="63">
        <f>K18/G18*100</f>
        <v>85.812904347826077</v>
      </c>
      <c r="Q18" s="64" t="s">
        <v>33</v>
      </c>
      <c r="R18" s="64">
        <v>86</v>
      </c>
      <c r="S18" s="65" t="s">
        <v>35</v>
      </c>
      <c r="T18" s="66"/>
      <c r="U18" s="55">
        <f t="shared" si="0"/>
        <v>16315.160000000003</v>
      </c>
      <c r="W18" s="67"/>
    </row>
    <row r="19" spans="1:24" s="44" customFormat="1" ht="83.25" customHeight="1" x14ac:dyDescent="0.25">
      <c r="A19" s="56" t="s">
        <v>41</v>
      </c>
      <c r="B19" s="57">
        <v>401004</v>
      </c>
      <c r="C19" s="57" t="s">
        <v>42</v>
      </c>
      <c r="D19" s="57" t="s">
        <v>43</v>
      </c>
      <c r="E19" s="57" t="s">
        <v>44</v>
      </c>
      <c r="F19" s="58" t="s">
        <v>45</v>
      </c>
      <c r="G19" s="58">
        <v>234650</v>
      </c>
      <c r="H19" s="59">
        <v>234650</v>
      </c>
      <c r="I19" s="60">
        <v>234650</v>
      </c>
      <c r="J19" s="59" t="s">
        <v>33</v>
      </c>
      <c r="K19" s="60">
        <v>234650</v>
      </c>
      <c r="L19" s="61" t="s">
        <v>34</v>
      </c>
      <c r="M19" s="61" t="s">
        <v>34</v>
      </c>
      <c r="N19" s="61" t="s">
        <v>34</v>
      </c>
      <c r="O19" s="62">
        <f>J19/G19*100</f>
        <v>0</v>
      </c>
      <c r="P19" s="63">
        <f>K19/G19*100</f>
        <v>100</v>
      </c>
      <c r="Q19" s="64" t="s">
        <v>33</v>
      </c>
      <c r="R19" s="64">
        <v>100</v>
      </c>
      <c r="S19" s="65"/>
      <c r="T19" s="66" t="s">
        <v>35</v>
      </c>
      <c r="U19" s="55">
        <f t="shared" si="0"/>
        <v>0</v>
      </c>
      <c r="W19" s="44">
        <f>150000*0.3</f>
        <v>45000</v>
      </c>
    </row>
    <row r="20" spans="1:24" s="44" customFormat="1" ht="90" x14ac:dyDescent="0.25">
      <c r="A20" s="56" t="s">
        <v>46</v>
      </c>
      <c r="B20" s="57">
        <v>401005</v>
      </c>
      <c r="C20" s="57" t="s">
        <v>47</v>
      </c>
      <c r="D20" s="57" t="s">
        <v>43</v>
      </c>
      <c r="E20" s="57" t="s">
        <v>48</v>
      </c>
      <c r="F20" s="58" t="s">
        <v>49</v>
      </c>
      <c r="G20" s="58">
        <v>146100</v>
      </c>
      <c r="H20" s="59">
        <v>146100</v>
      </c>
      <c r="I20" s="60">
        <v>146100</v>
      </c>
      <c r="J20" s="59" t="s">
        <v>33</v>
      </c>
      <c r="K20" s="60">
        <v>146100</v>
      </c>
      <c r="L20" s="61" t="s">
        <v>34</v>
      </c>
      <c r="M20" s="61" t="s">
        <v>34</v>
      </c>
      <c r="N20" s="61" t="s">
        <v>34</v>
      </c>
      <c r="O20" s="62" t="s">
        <v>33</v>
      </c>
      <c r="P20" s="63">
        <f>K20/G20*100</f>
        <v>100</v>
      </c>
      <c r="Q20" s="64" t="s">
        <v>33</v>
      </c>
      <c r="R20" s="64">
        <v>100</v>
      </c>
      <c r="S20" s="65"/>
      <c r="T20" s="66" t="s">
        <v>35</v>
      </c>
      <c r="U20" s="55">
        <f t="shared" si="0"/>
        <v>0</v>
      </c>
      <c r="V20" s="68" t="s">
        <v>50</v>
      </c>
      <c r="W20" s="67"/>
    </row>
    <row r="21" spans="1:24" s="44" customFormat="1" ht="99.75" customHeight="1" x14ac:dyDescent="0.25">
      <c r="A21" s="56" t="s">
        <v>51</v>
      </c>
      <c r="B21" s="57">
        <v>401006</v>
      </c>
      <c r="C21" s="57" t="s">
        <v>52</v>
      </c>
      <c r="D21" s="57" t="s">
        <v>43</v>
      </c>
      <c r="E21" s="57" t="s">
        <v>53</v>
      </c>
      <c r="F21" s="69" t="s">
        <v>54</v>
      </c>
      <c r="G21" s="58">
        <v>64500</v>
      </c>
      <c r="H21" s="59">
        <v>48006</v>
      </c>
      <c r="I21" s="60">
        <f>12006+12000+24000</f>
        <v>48006</v>
      </c>
      <c r="J21" s="59">
        <v>48006</v>
      </c>
      <c r="K21" s="60">
        <f>12006+12000+24000</f>
        <v>48006</v>
      </c>
      <c r="L21" s="61" t="s">
        <v>34</v>
      </c>
      <c r="M21" s="61" t="s">
        <v>34</v>
      </c>
      <c r="N21" s="61" t="s">
        <v>34</v>
      </c>
      <c r="O21" s="62">
        <f>J21/G21*100</f>
        <v>74.427906976744183</v>
      </c>
      <c r="P21" s="63">
        <f>K21/G21*100</f>
        <v>74.427906976744183</v>
      </c>
      <c r="Q21" s="64">
        <v>37</v>
      </c>
      <c r="R21" s="64">
        <v>74</v>
      </c>
      <c r="S21" s="65" t="s">
        <v>35</v>
      </c>
      <c r="T21" s="66"/>
      <c r="U21" s="55">
        <f t="shared" si="0"/>
        <v>16494</v>
      </c>
      <c r="W21" s="67"/>
    </row>
    <row r="22" spans="1:24" s="44" customFormat="1" ht="30.75" customHeight="1" x14ac:dyDescent="0.25">
      <c r="A22" s="70"/>
      <c r="B22" s="71"/>
      <c r="C22" s="71"/>
      <c r="D22" s="72"/>
      <c r="E22" s="73" t="s">
        <v>55</v>
      </c>
      <c r="F22" s="74"/>
      <c r="G22" s="75">
        <f>SUM(G17:G21)</f>
        <v>835170</v>
      </c>
      <c r="H22" s="76">
        <f>SUM(H17:H21)</f>
        <v>527440.84</v>
      </c>
      <c r="I22" s="75">
        <f>SUM(I17:I21)</f>
        <v>802360.84</v>
      </c>
      <c r="J22" s="76">
        <f>SUM(J17:J21)</f>
        <v>146690.84</v>
      </c>
      <c r="K22" s="75">
        <f>SUM(K17:K21)</f>
        <v>802360.84</v>
      </c>
      <c r="L22" s="77" t="s">
        <v>33</v>
      </c>
      <c r="M22" s="78" t="s">
        <v>33</v>
      </c>
      <c r="N22" s="78" t="s">
        <v>33</v>
      </c>
      <c r="O22" s="79" t="s">
        <v>33</v>
      </c>
      <c r="P22" s="79" t="s">
        <v>33</v>
      </c>
      <c r="Q22" s="80" t="s">
        <v>33</v>
      </c>
      <c r="R22" s="81" t="s">
        <v>33</v>
      </c>
      <c r="S22" s="65"/>
      <c r="T22" s="65"/>
      <c r="U22" s="55">
        <f t="shared" si="0"/>
        <v>32809.160000000033</v>
      </c>
      <c r="W22" s="67"/>
    </row>
    <row r="23" spans="1:24" s="44" customFormat="1" ht="109.5" customHeight="1" x14ac:dyDescent="0.25">
      <c r="A23" s="82"/>
      <c r="B23" s="83"/>
      <c r="C23" s="83"/>
      <c r="D23" s="83"/>
      <c r="E23" s="71"/>
      <c r="F23" s="84"/>
      <c r="G23" s="84"/>
      <c r="H23" s="85"/>
      <c r="I23" s="86"/>
      <c r="J23" s="85"/>
      <c r="K23" s="84"/>
      <c r="L23" s="87"/>
      <c r="M23" s="87"/>
      <c r="N23" s="87"/>
      <c r="O23" s="88"/>
      <c r="P23" s="88"/>
      <c r="Q23" s="89"/>
      <c r="R23" s="89"/>
      <c r="S23" s="90"/>
      <c r="T23" s="91"/>
      <c r="U23" s="55"/>
      <c r="W23" s="67"/>
    </row>
    <row r="24" spans="1:24" s="44" customFormat="1" ht="99" customHeight="1" x14ac:dyDescent="0.25">
      <c r="A24" s="82"/>
      <c r="B24" s="83"/>
      <c r="C24" s="83"/>
      <c r="D24" s="83"/>
      <c r="E24" s="83"/>
      <c r="F24" s="92"/>
      <c r="G24" s="92"/>
      <c r="H24" s="93"/>
      <c r="I24" s="94"/>
      <c r="J24" s="93"/>
      <c r="K24" s="92"/>
      <c r="L24" s="95"/>
      <c r="M24" s="95"/>
      <c r="N24" s="95"/>
      <c r="O24" s="96"/>
      <c r="P24" s="97" t="s">
        <v>56</v>
      </c>
      <c r="Q24" s="97"/>
      <c r="R24" s="97"/>
      <c r="S24" s="97"/>
      <c r="T24" s="97"/>
      <c r="U24" s="55"/>
      <c r="W24" s="67"/>
    </row>
    <row r="25" spans="1:24" s="44" customFormat="1" ht="14.25" customHeight="1" x14ac:dyDescent="0.25">
      <c r="A25" s="98"/>
      <c r="B25" s="99"/>
      <c r="C25" s="99"/>
      <c r="D25" s="99"/>
      <c r="E25" s="99"/>
      <c r="F25" s="100"/>
      <c r="G25" s="100"/>
      <c r="H25" s="101"/>
      <c r="I25" s="102"/>
      <c r="J25" s="101"/>
      <c r="K25" s="100"/>
      <c r="L25" s="103"/>
      <c r="M25" s="103"/>
      <c r="N25" s="103"/>
      <c r="O25" s="104"/>
      <c r="P25" s="104"/>
      <c r="Q25" s="105"/>
      <c r="R25" s="105"/>
      <c r="S25" s="106"/>
      <c r="T25" s="107"/>
      <c r="U25" s="55"/>
      <c r="W25" s="67"/>
    </row>
    <row r="26" spans="1:24" s="44" customFormat="1" ht="86.25" customHeight="1" x14ac:dyDescent="0.25">
      <c r="A26" s="108" t="s">
        <v>57</v>
      </c>
      <c r="B26" s="57">
        <v>402001</v>
      </c>
      <c r="C26" s="57" t="s">
        <v>58</v>
      </c>
      <c r="D26" s="57" t="s">
        <v>43</v>
      </c>
      <c r="E26" s="57" t="s">
        <v>59</v>
      </c>
      <c r="F26" s="58" t="s">
        <v>60</v>
      </c>
      <c r="G26" s="58">
        <v>110650</v>
      </c>
      <c r="H26" s="109">
        <v>110650</v>
      </c>
      <c r="I26" s="110">
        <v>110650</v>
      </c>
      <c r="J26" s="109">
        <v>110650</v>
      </c>
      <c r="K26" s="110">
        <v>110650</v>
      </c>
      <c r="L26" s="61" t="s">
        <v>34</v>
      </c>
      <c r="M26" s="61" t="s">
        <v>34</v>
      </c>
      <c r="N26" s="61" t="s">
        <v>34</v>
      </c>
      <c r="O26" s="63">
        <f>J26/G26*100</f>
        <v>100</v>
      </c>
      <c r="P26" s="63">
        <f>K26/G26*100</f>
        <v>100</v>
      </c>
      <c r="Q26" s="81">
        <v>100</v>
      </c>
      <c r="R26" s="81">
        <v>100</v>
      </c>
      <c r="S26" s="65"/>
      <c r="T26" s="66" t="s">
        <v>35</v>
      </c>
      <c r="U26" s="55">
        <f t="shared" ref="U26:U31" si="1">G26-K26</f>
        <v>0</v>
      </c>
      <c r="W26" s="67"/>
    </row>
    <row r="27" spans="1:24" s="44" customFormat="1" ht="86.25" customHeight="1" x14ac:dyDescent="0.25">
      <c r="A27" s="108" t="s">
        <v>61</v>
      </c>
      <c r="B27" s="57">
        <v>402002</v>
      </c>
      <c r="C27" s="57" t="s">
        <v>62</v>
      </c>
      <c r="D27" s="57" t="s">
        <v>43</v>
      </c>
      <c r="E27" s="57" t="s">
        <v>63</v>
      </c>
      <c r="F27" s="58" t="s">
        <v>64</v>
      </c>
      <c r="G27" s="111">
        <v>145400</v>
      </c>
      <c r="H27" s="112" t="s">
        <v>33</v>
      </c>
      <c r="I27" s="113" t="s">
        <v>33</v>
      </c>
      <c r="J27" s="112" t="s">
        <v>33</v>
      </c>
      <c r="K27" s="113" t="s">
        <v>33</v>
      </c>
      <c r="L27" s="114" t="s">
        <v>65</v>
      </c>
      <c r="M27" s="113" t="s">
        <v>34</v>
      </c>
      <c r="N27" s="113" t="s">
        <v>34</v>
      </c>
      <c r="O27" s="63" t="s">
        <v>33</v>
      </c>
      <c r="P27" s="63" t="s">
        <v>33</v>
      </c>
      <c r="Q27" s="81" t="s">
        <v>33</v>
      </c>
      <c r="R27" s="81" t="s">
        <v>33</v>
      </c>
      <c r="S27" s="115"/>
      <c r="T27" s="116" t="s">
        <v>35</v>
      </c>
      <c r="U27" s="55">
        <f t="shared" si="1"/>
        <v>145400</v>
      </c>
      <c r="W27" s="67"/>
      <c r="X27" s="67"/>
    </row>
    <row r="28" spans="1:24" s="44" customFormat="1" ht="135" x14ac:dyDescent="0.25">
      <c r="A28" s="108" t="s">
        <v>66</v>
      </c>
      <c r="B28" s="57">
        <v>402003</v>
      </c>
      <c r="C28" s="57" t="s">
        <v>67</v>
      </c>
      <c r="D28" s="57" t="s">
        <v>43</v>
      </c>
      <c r="E28" s="57" t="s">
        <v>68</v>
      </c>
      <c r="F28" s="58" t="s">
        <v>69</v>
      </c>
      <c r="G28" s="111">
        <v>83000</v>
      </c>
      <c r="H28" s="112" t="s">
        <v>33</v>
      </c>
      <c r="I28" s="113" t="s">
        <v>33</v>
      </c>
      <c r="J28" s="112" t="s">
        <v>33</v>
      </c>
      <c r="K28" s="113" t="s">
        <v>33</v>
      </c>
      <c r="L28" s="113" t="s">
        <v>34</v>
      </c>
      <c r="M28" s="113" t="s">
        <v>34</v>
      </c>
      <c r="N28" s="113" t="s">
        <v>34</v>
      </c>
      <c r="O28" s="63" t="s">
        <v>33</v>
      </c>
      <c r="P28" s="63" t="s">
        <v>33</v>
      </c>
      <c r="Q28" s="81" t="s">
        <v>33</v>
      </c>
      <c r="R28" s="81" t="s">
        <v>33</v>
      </c>
      <c r="S28" s="115"/>
      <c r="T28" s="116" t="s">
        <v>35</v>
      </c>
      <c r="U28" s="55">
        <f t="shared" si="1"/>
        <v>83000</v>
      </c>
    </row>
    <row r="29" spans="1:24" s="44" customFormat="1" ht="105" x14ac:dyDescent="0.25">
      <c r="A29" s="108" t="s">
        <v>70</v>
      </c>
      <c r="B29" s="57">
        <v>402004</v>
      </c>
      <c r="C29" s="57" t="s">
        <v>71</v>
      </c>
      <c r="D29" s="57" t="s">
        <v>43</v>
      </c>
      <c r="E29" s="57" t="s">
        <v>72</v>
      </c>
      <c r="F29" s="58" t="s">
        <v>49</v>
      </c>
      <c r="G29" s="111">
        <v>165300</v>
      </c>
      <c r="H29" s="112">
        <v>165300</v>
      </c>
      <c r="I29" s="113">
        <v>165300</v>
      </c>
      <c r="J29" s="112">
        <v>165300</v>
      </c>
      <c r="K29" s="113">
        <v>165300</v>
      </c>
      <c r="L29" s="113" t="s">
        <v>34</v>
      </c>
      <c r="M29" s="113" t="s">
        <v>34</v>
      </c>
      <c r="N29" s="113" t="s">
        <v>34</v>
      </c>
      <c r="O29" s="63">
        <f>J29/G29*100</f>
        <v>100</v>
      </c>
      <c r="P29" s="63">
        <f>K29/G29*100</f>
        <v>100</v>
      </c>
      <c r="Q29" s="81">
        <v>100</v>
      </c>
      <c r="R29" s="81">
        <v>100</v>
      </c>
      <c r="S29" s="115"/>
      <c r="T29" s="116" t="s">
        <v>35</v>
      </c>
      <c r="U29" s="55">
        <f t="shared" si="1"/>
        <v>0</v>
      </c>
    </row>
    <row r="30" spans="1:24" s="44" customFormat="1" ht="105" x14ac:dyDescent="0.25">
      <c r="A30" s="108" t="s">
        <v>73</v>
      </c>
      <c r="B30" s="57">
        <v>402005</v>
      </c>
      <c r="C30" s="57" t="s">
        <v>74</v>
      </c>
      <c r="D30" s="57" t="s">
        <v>43</v>
      </c>
      <c r="E30" s="57" t="s">
        <v>75</v>
      </c>
      <c r="F30" s="58" t="s">
        <v>76</v>
      </c>
      <c r="G30" s="111">
        <v>516150</v>
      </c>
      <c r="H30" s="112" t="s">
        <v>33</v>
      </c>
      <c r="I30" s="113" t="s">
        <v>33</v>
      </c>
      <c r="J30" s="112" t="s">
        <v>33</v>
      </c>
      <c r="K30" s="113" t="s">
        <v>33</v>
      </c>
      <c r="L30" s="113" t="s">
        <v>34</v>
      </c>
      <c r="M30" s="113" t="s">
        <v>34</v>
      </c>
      <c r="N30" s="113" t="s">
        <v>34</v>
      </c>
      <c r="O30" s="63" t="s">
        <v>33</v>
      </c>
      <c r="P30" s="63" t="s">
        <v>33</v>
      </c>
      <c r="Q30" s="81" t="s">
        <v>33</v>
      </c>
      <c r="R30" s="81" t="s">
        <v>33</v>
      </c>
      <c r="S30" s="115"/>
      <c r="T30" s="116" t="s">
        <v>35</v>
      </c>
      <c r="U30" s="55">
        <f t="shared" si="1"/>
        <v>516150</v>
      </c>
    </row>
    <row r="31" spans="1:24" s="44" customFormat="1" ht="90" x14ac:dyDescent="0.25">
      <c r="A31" s="108" t="s">
        <v>77</v>
      </c>
      <c r="B31" s="57">
        <v>402006</v>
      </c>
      <c r="C31" s="57" t="s">
        <v>78</v>
      </c>
      <c r="D31" s="57" t="s">
        <v>43</v>
      </c>
      <c r="E31" s="57" t="s">
        <v>79</v>
      </c>
      <c r="F31" s="58" t="s">
        <v>80</v>
      </c>
      <c r="G31" s="111">
        <v>136050</v>
      </c>
      <c r="H31" s="112">
        <v>136500</v>
      </c>
      <c r="I31" s="113">
        <v>136050</v>
      </c>
      <c r="J31" s="112">
        <v>136500</v>
      </c>
      <c r="K31" s="113">
        <v>136050</v>
      </c>
      <c r="L31" s="113" t="s">
        <v>34</v>
      </c>
      <c r="M31" s="113" t="s">
        <v>34</v>
      </c>
      <c r="N31" s="113" t="s">
        <v>34</v>
      </c>
      <c r="O31" s="63">
        <f>J31/G31*100</f>
        <v>100.33076074972436</v>
      </c>
      <c r="P31" s="63">
        <f>K31/G31*100</f>
        <v>100</v>
      </c>
      <c r="Q31" s="81" t="s">
        <v>33</v>
      </c>
      <c r="R31" s="81">
        <v>100</v>
      </c>
      <c r="S31" s="115"/>
      <c r="T31" s="116" t="s">
        <v>35</v>
      </c>
      <c r="U31" s="55">
        <f t="shared" si="1"/>
        <v>0</v>
      </c>
    </row>
    <row r="32" spans="1:24" s="44" customFormat="1" ht="30" customHeight="1" x14ac:dyDescent="0.25">
      <c r="H32" s="117"/>
      <c r="J32" s="117"/>
      <c r="P32" s="118" t="s">
        <v>81</v>
      </c>
      <c r="Q32" s="118"/>
      <c r="R32" s="118"/>
      <c r="S32" s="118"/>
      <c r="T32" s="118"/>
      <c r="U32" s="55">
        <f>G33-K33</f>
        <v>100150</v>
      </c>
    </row>
    <row r="33" spans="1:23" s="44" customFormat="1" ht="105" x14ac:dyDescent="0.25">
      <c r="A33" s="108" t="s">
        <v>82</v>
      </c>
      <c r="B33" s="57">
        <v>402007</v>
      </c>
      <c r="C33" s="57" t="s">
        <v>83</v>
      </c>
      <c r="D33" s="57" t="s">
        <v>43</v>
      </c>
      <c r="E33" s="57" t="s">
        <v>84</v>
      </c>
      <c r="F33" s="58" t="s">
        <v>80</v>
      </c>
      <c r="G33" s="111">
        <v>100150</v>
      </c>
      <c r="H33" s="112" t="s">
        <v>33</v>
      </c>
      <c r="I33" s="113" t="s">
        <v>33</v>
      </c>
      <c r="J33" s="112" t="s">
        <v>33</v>
      </c>
      <c r="K33" s="113" t="s">
        <v>33</v>
      </c>
      <c r="L33" s="113" t="s">
        <v>34</v>
      </c>
      <c r="M33" s="113" t="s">
        <v>34</v>
      </c>
      <c r="N33" s="113" t="s">
        <v>34</v>
      </c>
      <c r="O33" s="62" t="s">
        <v>33</v>
      </c>
      <c r="P33" s="62" t="s">
        <v>33</v>
      </c>
      <c r="Q33" s="64" t="s">
        <v>33</v>
      </c>
      <c r="R33" s="64" t="s">
        <v>33</v>
      </c>
      <c r="S33" s="115"/>
      <c r="T33" s="116" t="s">
        <v>35</v>
      </c>
      <c r="U33" s="55"/>
    </row>
    <row r="34" spans="1:23" s="44" customFormat="1" ht="86.25" customHeight="1" x14ac:dyDescent="0.25">
      <c r="A34" s="108" t="s">
        <v>85</v>
      </c>
      <c r="B34" s="57">
        <v>402008</v>
      </c>
      <c r="C34" s="57" t="s">
        <v>86</v>
      </c>
      <c r="D34" s="57" t="s">
        <v>43</v>
      </c>
      <c r="E34" s="57" t="s">
        <v>87</v>
      </c>
      <c r="F34" s="58" t="s">
        <v>88</v>
      </c>
      <c r="G34" s="111">
        <v>189400</v>
      </c>
      <c r="H34" s="112" t="s">
        <v>33</v>
      </c>
      <c r="I34" s="113" t="s">
        <v>33</v>
      </c>
      <c r="J34" s="112" t="s">
        <v>33</v>
      </c>
      <c r="K34" s="113" t="s">
        <v>33</v>
      </c>
      <c r="L34" s="113" t="s">
        <v>34</v>
      </c>
      <c r="M34" s="113" t="s">
        <v>34</v>
      </c>
      <c r="N34" s="113" t="s">
        <v>34</v>
      </c>
      <c r="O34" s="63">
        <f>H34/G34*100</f>
        <v>0</v>
      </c>
      <c r="P34" s="63" t="s">
        <v>33</v>
      </c>
      <c r="Q34" s="81" t="s">
        <v>33</v>
      </c>
      <c r="R34" s="81" t="s">
        <v>33</v>
      </c>
      <c r="S34" s="115"/>
      <c r="T34" s="116" t="s">
        <v>35</v>
      </c>
      <c r="U34" s="55">
        <f>G34-K34</f>
        <v>189400</v>
      </c>
    </row>
    <row r="35" spans="1:23" s="44" customFormat="1" ht="86.25" customHeight="1" x14ac:dyDescent="0.25">
      <c r="A35" s="108" t="s">
        <v>89</v>
      </c>
      <c r="B35" s="57">
        <v>402009</v>
      </c>
      <c r="C35" s="57" t="s">
        <v>90</v>
      </c>
      <c r="D35" s="57" t="s">
        <v>43</v>
      </c>
      <c r="E35" s="57" t="s">
        <v>91</v>
      </c>
      <c r="F35" s="58" t="s">
        <v>49</v>
      </c>
      <c r="G35" s="111">
        <v>165100</v>
      </c>
      <c r="H35" s="112" t="s">
        <v>33</v>
      </c>
      <c r="I35" s="113" t="s">
        <v>33</v>
      </c>
      <c r="J35" s="112" t="s">
        <v>33</v>
      </c>
      <c r="K35" s="113" t="s">
        <v>33</v>
      </c>
      <c r="L35" s="113" t="s">
        <v>34</v>
      </c>
      <c r="M35" s="113" t="s">
        <v>34</v>
      </c>
      <c r="N35" s="113" t="s">
        <v>34</v>
      </c>
      <c r="O35" s="63">
        <f>H35/G35*100</f>
        <v>0</v>
      </c>
      <c r="P35" s="63" t="s">
        <v>33</v>
      </c>
      <c r="Q35" s="81" t="s">
        <v>33</v>
      </c>
      <c r="R35" s="81" t="s">
        <v>33</v>
      </c>
      <c r="S35" s="115"/>
      <c r="T35" s="116" t="s">
        <v>35</v>
      </c>
      <c r="U35" s="55">
        <f>G35-K35</f>
        <v>165100</v>
      </c>
    </row>
    <row r="36" spans="1:23" s="44" customFormat="1" ht="86.25" customHeight="1" x14ac:dyDescent="0.25">
      <c r="A36" s="108" t="s">
        <v>92</v>
      </c>
      <c r="B36" s="57">
        <v>402010</v>
      </c>
      <c r="C36" s="57" t="s">
        <v>93</v>
      </c>
      <c r="D36" s="72" t="s">
        <v>43</v>
      </c>
      <c r="E36" s="56" t="s">
        <v>94</v>
      </c>
      <c r="F36" s="58" t="s">
        <v>95</v>
      </c>
      <c r="G36" s="119">
        <v>288150</v>
      </c>
      <c r="H36" s="112">
        <v>288150</v>
      </c>
      <c r="I36" s="113">
        <v>288150</v>
      </c>
      <c r="J36" s="112">
        <v>288150</v>
      </c>
      <c r="K36" s="113">
        <v>288150</v>
      </c>
      <c r="L36" s="113" t="s">
        <v>34</v>
      </c>
      <c r="M36" s="113" t="s">
        <v>34</v>
      </c>
      <c r="N36" s="113" t="s">
        <v>34</v>
      </c>
      <c r="O36" s="63">
        <f>H36/G36*100</f>
        <v>100</v>
      </c>
      <c r="P36" s="63">
        <f>K36/G36*100</f>
        <v>100</v>
      </c>
      <c r="Q36" s="81" t="s">
        <v>33</v>
      </c>
      <c r="R36" s="81">
        <v>100</v>
      </c>
      <c r="S36" s="115"/>
      <c r="T36" s="116" t="s">
        <v>35</v>
      </c>
      <c r="U36" s="55"/>
    </row>
    <row r="37" spans="1:23" s="44" customFormat="1" ht="86.25" customHeight="1" x14ac:dyDescent="0.25">
      <c r="A37" s="108" t="s">
        <v>96</v>
      </c>
      <c r="B37" s="57">
        <v>402011</v>
      </c>
      <c r="C37" s="57" t="s">
        <v>97</v>
      </c>
      <c r="D37" s="72" t="s">
        <v>43</v>
      </c>
      <c r="E37" s="56" t="s">
        <v>98</v>
      </c>
      <c r="F37" s="58" t="s">
        <v>88</v>
      </c>
      <c r="G37" s="119">
        <v>203500</v>
      </c>
      <c r="H37" s="112" t="s">
        <v>33</v>
      </c>
      <c r="I37" s="113" t="s">
        <v>33</v>
      </c>
      <c r="J37" s="112" t="s">
        <v>33</v>
      </c>
      <c r="K37" s="113" t="s">
        <v>33</v>
      </c>
      <c r="L37" s="113" t="s">
        <v>34</v>
      </c>
      <c r="M37" s="113" t="s">
        <v>34</v>
      </c>
      <c r="N37" s="113" t="s">
        <v>34</v>
      </c>
      <c r="O37" s="63">
        <f>H37/G37*100</f>
        <v>0</v>
      </c>
      <c r="P37" s="63" t="s">
        <v>33</v>
      </c>
      <c r="Q37" s="81" t="s">
        <v>33</v>
      </c>
      <c r="R37" s="81" t="s">
        <v>33</v>
      </c>
      <c r="S37" s="115"/>
      <c r="T37" s="116" t="s">
        <v>35</v>
      </c>
      <c r="U37" s="55"/>
    </row>
    <row r="38" spans="1:23" s="44" customFormat="1" ht="30" customHeight="1" x14ac:dyDescent="0.25">
      <c r="A38" s="71"/>
      <c r="B38" s="71"/>
      <c r="C38" s="71"/>
      <c r="D38" s="72"/>
      <c r="E38" s="73" t="s">
        <v>55</v>
      </c>
      <c r="F38" s="74"/>
      <c r="G38" s="75">
        <f>SUM(G26:G33,G34:G37)</f>
        <v>2102850</v>
      </c>
      <c r="H38" s="76">
        <f>SUM(H26:H33,H34:H37)</f>
        <v>700600</v>
      </c>
      <c r="I38" s="75">
        <f>SUM(I26:I33,I34:I37)</f>
        <v>700150</v>
      </c>
      <c r="J38" s="76">
        <f>SUM(J26:J33,J34:J37)</f>
        <v>700600</v>
      </c>
      <c r="K38" s="75">
        <f>SUM(K26:K33,K34:K37)</f>
        <v>700150</v>
      </c>
      <c r="L38" s="77" t="s">
        <v>33</v>
      </c>
      <c r="M38" s="78" t="s">
        <v>33</v>
      </c>
      <c r="N38" s="78" t="s">
        <v>33</v>
      </c>
      <c r="O38" s="79" t="s">
        <v>33</v>
      </c>
      <c r="P38" s="79" t="s">
        <v>33</v>
      </c>
      <c r="Q38" s="80" t="s">
        <v>33</v>
      </c>
      <c r="R38" s="81" t="s">
        <v>33</v>
      </c>
      <c r="S38" s="65"/>
      <c r="T38" s="65"/>
      <c r="U38" s="55"/>
    </row>
    <row r="39" spans="1:23" s="44" customFormat="1" ht="69.75" customHeight="1" x14ac:dyDescent="0.25">
      <c r="A39" s="83"/>
      <c r="B39" s="83"/>
      <c r="C39" s="83"/>
      <c r="D39" s="83"/>
      <c r="E39" s="71"/>
      <c r="F39" s="84"/>
      <c r="G39" s="84"/>
      <c r="H39" s="120"/>
      <c r="I39" s="121"/>
      <c r="J39" s="120"/>
      <c r="K39" s="121"/>
      <c r="L39" s="121"/>
      <c r="M39" s="121"/>
      <c r="N39" s="121"/>
      <c r="O39" s="122"/>
      <c r="P39" s="122"/>
      <c r="Q39" s="122"/>
      <c r="R39" s="122"/>
      <c r="S39" s="123"/>
      <c r="T39" s="124"/>
      <c r="U39" s="55"/>
    </row>
    <row r="40" spans="1:23" s="44" customFormat="1" ht="93.75" customHeight="1" x14ac:dyDescent="0.25">
      <c r="A40" s="83"/>
      <c r="B40" s="83"/>
      <c r="C40" s="83"/>
      <c r="D40" s="83"/>
      <c r="E40" s="83"/>
      <c r="F40" s="92"/>
      <c r="G40" s="92"/>
      <c r="H40" s="125"/>
      <c r="I40" s="126"/>
      <c r="J40" s="125"/>
      <c r="K40" s="126"/>
      <c r="L40" s="126"/>
      <c r="M40" s="126"/>
      <c r="N40" s="126"/>
      <c r="O40" s="127"/>
      <c r="P40" s="97" t="s">
        <v>99</v>
      </c>
      <c r="Q40" s="97"/>
      <c r="R40" s="97"/>
      <c r="S40" s="97"/>
      <c r="T40" s="97"/>
      <c r="U40" s="55"/>
      <c r="W40" s="44">
        <f>735-696</f>
        <v>39</v>
      </c>
    </row>
    <row r="41" spans="1:23" s="44" customFormat="1" ht="8.25" customHeight="1" x14ac:dyDescent="0.25">
      <c r="A41" s="99"/>
      <c r="B41" s="99"/>
      <c r="C41" s="99"/>
      <c r="D41" s="99"/>
      <c r="E41" s="99"/>
      <c r="F41" s="100"/>
      <c r="G41" s="100"/>
      <c r="H41" s="128"/>
      <c r="I41" s="129"/>
      <c r="J41" s="128"/>
      <c r="K41" s="129"/>
      <c r="L41" s="129"/>
      <c r="M41" s="129"/>
      <c r="N41" s="129"/>
      <c r="O41" s="130"/>
      <c r="P41" s="130"/>
      <c r="Q41" s="130"/>
      <c r="R41" s="130"/>
      <c r="S41" s="131"/>
      <c r="T41" s="132"/>
      <c r="U41" s="55"/>
    </row>
    <row r="42" spans="1:23" s="44" customFormat="1" ht="74.25" customHeight="1" x14ac:dyDescent="0.25">
      <c r="A42" s="57" t="s">
        <v>100</v>
      </c>
      <c r="B42" s="57">
        <v>404001</v>
      </c>
      <c r="C42" s="57" t="s">
        <v>101</v>
      </c>
      <c r="D42" s="57" t="s">
        <v>43</v>
      </c>
      <c r="E42" s="57" t="s">
        <v>102</v>
      </c>
      <c r="F42" s="58" t="s">
        <v>103</v>
      </c>
      <c r="G42" s="111">
        <v>648000</v>
      </c>
      <c r="H42" s="112">
        <v>648000</v>
      </c>
      <c r="I42" s="113">
        <v>648000</v>
      </c>
      <c r="J42" s="112">
        <v>648000</v>
      </c>
      <c r="K42" s="113">
        <v>648000</v>
      </c>
      <c r="L42" s="113" t="s">
        <v>34</v>
      </c>
      <c r="M42" s="113" t="s">
        <v>34</v>
      </c>
      <c r="N42" s="113" t="s">
        <v>34</v>
      </c>
      <c r="O42" s="63">
        <f>J42/G42*100</f>
        <v>100</v>
      </c>
      <c r="P42" s="63">
        <f>K42/G42*100</f>
        <v>100</v>
      </c>
      <c r="Q42" s="81" t="s">
        <v>33</v>
      </c>
      <c r="R42" s="81">
        <v>100</v>
      </c>
      <c r="S42" s="115"/>
      <c r="T42" s="116" t="s">
        <v>35</v>
      </c>
      <c r="U42" s="55">
        <f>G42-K42</f>
        <v>0</v>
      </c>
    </row>
    <row r="43" spans="1:23" s="44" customFormat="1" ht="70.5" customHeight="1" x14ac:dyDescent="0.25">
      <c r="A43" s="57" t="s">
        <v>104</v>
      </c>
      <c r="B43" s="57">
        <v>404002</v>
      </c>
      <c r="C43" s="57" t="s">
        <v>105</v>
      </c>
      <c r="D43" s="57" t="s">
        <v>43</v>
      </c>
      <c r="E43" s="57" t="s">
        <v>106</v>
      </c>
      <c r="F43" s="58" t="s">
        <v>107</v>
      </c>
      <c r="G43" s="111">
        <v>764000</v>
      </c>
      <c r="H43" s="112">
        <v>764000</v>
      </c>
      <c r="I43" s="113">
        <v>764000</v>
      </c>
      <c r="J43" s="112">
        <v>764000</v>
      </c>
      <c r="K43" s="113">
        <v>764000</v>
      </c>
      <c r="L43" s="113" t="s">
        <v>34</v>
      </c>
      <c r="M43" s="113" t="s">
        <v>34</v>
      </c>
      <c r="N43" s="113" t="s">
        <v>34</v>
      </c>
      <c r="O43" s="63">
        <f>J43/G43*100</f>
        <v>100</v>
      </c>
      <c r="P43" s="63">
        <f>K43/G43*100</f>
        <v>100</v>
      </c>
      <c r="Q43" s="81" t="s">
        <v>33</v>
      </c>
      <c r="R43" s="81">
        <v>100</v>
      </c>
      <c r="S43" s="115"/>
      <c r="T43" s="116" t="s">
        <v>35</v>
      </c>
      <c r="U43" s="55">
        <f>G43-K43</f>
        <v>0</v>
      </c>
    </row>
    <row r="44" spans="1:23" s="44" customFormat="1" ht="93" customHeight="1" x14ac:dyDescent="0.25">
      <c r="A44" s="57" t="s">
        <v>108</v>
      </c>
      <c r="B44" s="57">
        <v>404003</v>
      </c>
      <c r="C44" s="57" t="s">
        <v>109</v>
      </c>
      <c r="D44" s="57" t="s">
        <v>43</v>
      </c>
      <c r="E44" s="57" t="s">
        <v>110</v>
      </c>
      <c r="F44" s="58" t="s">
        <v>111</v>
      </c>
      <c r="G44" s="111">
        <v>419600</v>
      </c>
      <c r="H44" s="112">
        <v>419600</v>
      </c>
      <c r="I44" s="113">
        <v>419600</v>
      </c>
      <c r="J44" s="112">
        <v>419600</v>
      </c>
      <c r="K44" s="113">
        <v>419600</v>
      </c>
      <c r="L44" s="113" t="s">
        <v>34</v>
      </c>
      <c r="M44" s="113" t="s">
        <v>34</v>
      </c>
      <c r="N44" s="113" t="s">
        <v>34</v>
      </c>
      <c r="O44" s="63">
        <f>J44/G44*100</f>
        <v>100</v>
      </c>
      <c r="P44" s="63">
        <f>K44/G44*100</f>
        <v>100</v>
      </c>
      <c r="Q44" s="81" t="s">
        <v>33</v>
      </c>
      <c r="R44" s="81">
        <v>100</v>
      </c>
      <c r="S44" s="115"/>
      <c r="T44" s="116" t="s">
        <v>35</v>
      </c>
      <c r="U44" s="55">
        <f>G44-K44</f>
        <v>0</v>
      </c>
    </row>
    <row r="45" spans="1:23" s="44" customFormat="1" ht="74.25" customHeight="1" x14ac:dyDescent="0.25">
      <c r="A45" s="108"/>
      <c r="B45" s="57"/>
      <c r="C45" s="57"/>
      <c r="D45" s="57"/>
      <c r="E45" s="57"/>
      <c r="F45" s="58"/>
      <c r="G45" s="111"/>
      <c r="H45" s="112"/>
      <c r="I45" s="113"/>
      <c r="J45" s="112"/>
      <c r="K45" s="113"/>
      <c r="L45" s="113"/>
      <c r="M45" s="113"/>
      <c r="N45" s="113"/>
      <c r="O45" s="63"/>
      <c r="P45" s="63"/>
      <c r="Q45" s="81"/>
      <c r="R45" s="81"/>
      <c r="S45" s="115"/>
      <c r="T45" s="116"/>
      <c r="U45" s="55"/>
      <c r="V45" s="44">
        <f>419600*0.16</f>
        <v>67136</v>
      </c>
    </row>
    <row r="46" spans="1:23" s="44" customFormat="1" ht="28.5" customHeight="1" x14ac:dyDescent="0.25">
      <c r="A46" s="70"/>
      <c r="B46" s="71"/>
      <c r="C46" s="71"/>
      <c r="D46" s="71"/>
      <c r="E46" s="73" t="s">
        <v>55</v>
      </c>
      <c r="F46" s="74"/>
      <c r="G46" s="75">
        <f>SUM(G42:G45)</f>
        <v>1831600</v>
      </c>
      <c r="H46" s="76">
        <f>SUM(H42:H45)</f>
        <v>1831600</v>
      </c>
      <c r="I46" s="75">
        <f>SUM(I42:I45)</f>
        <v>1831600</v>
      </c>
      <c r="J46" s="76">
        <f>SUM(J42:J45)</f>
        <v>1831600</v>
      </c>
      <c r="K46" s="75">
        <f>SUM(K42:K45)</f>
        <v>1831600</v>
      </c>
      <c r="L46" s="77" t="s">
        <v>33</v>
      </c>
      <c r="M46" s="78" t="s">
        <v>33</v>
      </c>
      <c r="N46" s="78" t="s">
        <v>33</v>
      </c>
      <c r="O46" s="79" t="s">
        <v>33</v>
      </c>
      <c r="P46" s="79" t="s">
        <v>33</v>
      </c>
      <c r="Q46" s="80" t="s">
        <v>33</v>
      </c>
      <c r="R46" s="81" t="s">
        <v>33</v>
      </c>
      <c r="S46" s="65"/>
      <c r="T46" s="65"/>
      <c r="U46" s="55"/>
    </row>
    <row r="47" spans="1:23" s="44" customFormat="1" ht="142.5" customHeight="1" x14ac:dyDescent="0.25">
      <c r="A47" s="82"/>
      <c r="B47" s="83"/>
      <c r="C47" s="83"/>
      <c r="D47" s="83"/>
      <c r="E47" s="83"/>
      <c r="F47" s="84"/>
      <c r="G47" s="84"/>
      <c r="H47" s="120"/>
      <c r="I47" s="121"/>
      <c r="J47" s="120"/>
      <c r="K47" s="121"/>
      <c r="L47" s="121"/>
      <c r="M47" s="121"/>
      <c r="N47" s="121"/>
      <c r="O47" s="122"/>
      <c r="P47" s="122"/>
      <c r="Q47" s="122"/>
      <c r="R47" s="122"/>
      <c r="S47" s="123"/>
      <c r="T47" s="124"/>
      <c r="U47" s="55"/>
    </row>
    <row r="48" spans="1:23" s="44" customFormat="1" ht="91.5" customHeight="1" x14ac:dyDescent="0.25">
      <c r="A48" s="82"/>
      <c r="B48" s="83"/>
      <c r="C48" s="83"/>
      <c r="D48" s="83"/>
      <c r="E48" s="83"/>
      <c r="F48" s="92"/>
      <c r="G48" s="92"/>
      <c r="H48" s="125"/>
      <c r="I48" s="126"/>
      <c r="J48" s="125"/>
      <c r="K48" s="126"/>
      <c r="L48" s="126"/>
      <c r="M48" s="126"/>
      <c r="N48" s="126"/>
      <c r="O48" s="127"/>
      <c r="P48" s="97" t="s">
        <v>112</v>
      </c>
      <c r="Q48" s="97"/>
      <c r="R48" s="97"/>
      <c r="S48" s="97"/>
      <c r="T48" s="97"/>
      <c r="U48" s="55"/>
    </row>
    <row r="49" spans="1:24" s="44" customFormat="1" ht="5.25" customHeight="1" x14ac:dyDescent="0.25">
      <c r="A49" s="133"/>
      <c r="B49" s="99"/>
      <c r="C49" s="99"/>
      <c r="D49" s="99"/>
      <c r="E49" s="99"/>
      <c r="F49" s="100"/>
      <c r="G49" s="100"/>
      <c r="H49" s="128"/>
      <c r="I49" s="129"/>
      <c r="J49" s="128"/>
      <c r="K49" s="129"/>
      <c r="L49" s="129"/>
      <c r="M49" s="129"/>
      <c r="N49" s="129"/>
      <c r="O49" s="130"/>
      <c r="P49" s="130"/>
      <c r="Q49" s="130"/>
      <c r="R49" s="130"/>
      <c r="S49" s="131"/>
      <c r="T49" s="132"/>
      <c r="U49" s="55"/>
    </row>
    <row r="50" spans="1:24" s="44" customFormat="1" ht="90" customHeight="1" x14ac:dyDescent="0.25">
      <c r="A50" s="57" t="s">
        <v>113</v>
      </c>
      <c r="B50" s="57">
        <v>405001</v>
      </c>
      <c r="C50" s="57" t="s">
        <v>114</v>
      </c>
      <c r="D50" s="57" t="s">
        <v>115</v>
      </c>
      <c r="E50" s="57" t="s">
        <v>116</v>
      </c>
      <c r="F50" s="58" t="s">
        <v>117</v>
      </c>
      <c r="G50" s="134">
        <v>350959</v>
      </c>
      <c r="H50" s="112">
        <v>175480</v>
      </c>
      <c r="I50" s="113">
        <v>175480</v>
      </c>
      <c r="J50" s="112">
        <v>175480</v>
      </c>
      <c r="K50" s="113">
        <v>175480</v>
      </c>
      <c r="L50" s="113" t="s">
        <v>34</v>
      </c>
      <c r="M50" s="113" t="s">
        <v>34</v>
      </c>
      <c r="N50" s="113" t="s">
        <v>34</v>
      </c>
      <c r="O50" s="63">
        <f>J50/G50*100</f>
        <v>50.000142466783871</v>
      </c>
      <c r="P50" s="63">
        <f>K50/G50*100</f>
        <v>50.000142466783871</v>
      </c>
      <c r="Q50" s="81" t="s">
        <v>33</v>
      </c>
      <c r="R50" s="81">
        <v>50</v>
      </c>
      <c r="S50" s="115"/>
      <c r="T50" s="116" t="s">
        <v>35</v>
      </c>
      <c r="U50" s="55">
        <f>G50-K50</f>
        <v>175479</v>
      </c>
    </row>
    <row r="51" spans="1:24" s="44" customFormat="1" ht="90" customHeight="1" x14ac:dyDescent="0.25">
      <c r="A51" s="57" t="s">
        <v>118</v>
      </c>
      <c r="B51" s="57">
        <v>405002</v>
      </c>
      <c r="C51" s="57" t="s">
        <v>119</v>
      </c>
      <c r="D51" s="57" t="s">
        <v>120</v>
      </c>
      <c r="E51" s="57" t="s">
        <v>121</v>
      </c>
      <c r="F51" s="58" t="s">
        <v>122</v>
      </c>
      <c r="G51" s="111">
        <v>259283</v>
      </c>
      <c r="H51" s="112">
        <v>129641</v>
      </c>
      <c r="I51" s="113">
        <v>129641</v>
      </c>
      <c r="J51" s="112">
        <v>129641</v>
      </c>
      <c r="K51" s="113">
        <v>129641</v>
      </c>
      <c r="L51" s="113" t="s">
        <v>34</v>
      </c>
      <c r="M51" s="113" t="s">
        <v>34</v>
      </c>
      <c r="N51" s="113" t="s">
        <v>34</v>
      </c>
      <c r="O51" s="63">
        <f>J51/G51*100</f>
        <v>49.999807160515729</v>
      </c>
      <c r="P51" s="63">
        <f>K51/G51*100</f>
        <v>49.999807160515729</v>
      </c>
      <c r="Q51" s="81" t="s">
        <v>33</v>
      </c>
      <c r="R51" s="81">
        <v>50</v>
      </c>
      <c r="S51" s="115"/>
      <c r="T51" s="116" t="s">
        <v>35</v>
      </c>
      <c r="U51" s="55">
        <f>G51-K51</f>
        <v>129642</v>
      </c>
    </row>
    <row r="52" spans="1:24" s="44" customFormat="1" ht="90" customHeight="1" x14ac:dyDescent="0.25">
      <c r="A52" s="108"/>
      <c r="B52" s="57"/>
      <c r="C52" s="57"/>
      <c r="D52" s="57"/>
      <c r="E52" s="56"/>
      <c r="F52" s="58"/>
      <c r="G52" s="135"/>
      <c r="H52" s="136"/>
      <c r="I52" s="137"/>
      <c r="J52" s="136"/>
      <c r="K52" s="78"/>
      <c r="L52" s="138"/>
      <c r="M52" s="139"/>
      <c r="N52" s="139"/>
      <c r="O52" s="62"/>
      <c r="P52" s="62"/>
      <c r="Q52" s="81"/>
      <c r="R52" s="81"/>
      <c r="S52" s="65"/>
      <c r="T52" s="66"/>
      <c r="U52" s="55"/>
      <c r="V52" s="67"/>
      <c r="W52" s="67"/>
      <c r="X52" s="67"/>
    </row>
    <row r="53" spans="1:24" s="44" customFormat="1" ht="29.25" customHeight="1" x14ac:dyDescent="0.25">
      <c r="A53" s="82"/>
      <c r="B53" s="83"/>
      <c r="C53" s="83"/>
      <c r="D53" s="83"/>
      <c r="E53" s="73" t="s">
        <v>55</v>
      </c>
      <c r="F53" s="74"/>
      <c r="G53" s="75">
        <f>SUM(G50:G52)</f>
        <v>610242</v>
      </c>
      <c r="H53" s="76">
        <f>SUM(H50:H52)</f>
        <v>305121</v>
      </c>
      <c r="I53" s="75">
        <f>SUM(I50:I52)</f>
        <v>305121</v>
      </c>
      <c r="J53" s="76">
        <f>SUM(J50:J52)</f>
        <v>305121</v>
      </c>
      <c r="K53" s="75">
        <f>SUM(K50:K52)</f>
        <v>305121</v>
      </c>
      <c r="L53" s="77" t="s">
        <v>33</v>
      </c>
      <c r="M53" s="78" t="s">
        <v>33</v>
      </c>
      <c r="N53" s="78" t="s">
        <v>33</v>
      </c>
      <c r="O53" s="79" t="s">
        <v>33</v>
      </c>
      <c r="P53" s="79" t="s">
        <v>33</v>
      </c>
      <c r="Q53" s="80" t="s">
        <v>33</v>
      </c>
      <c r="R53" s="81" t="s">
        <v>33</v>
      </c>
      <c r="S53" s="65"/>
      <c r="T53" s="65"/>
      <c r="U53" s="55"/>
      <c r="V53" s="67"/>
      <c r="W53" s="67"/>
      <c r="X53" s="67"/>
    </row>
    <row r="54" spans="1:24" s="44" customFormat="1" ht="259.5" customHeight="1" x14ac:dyDescent="0.25">
      <c r="A54" s="82"/>
      <c r="B54" s="140"/>
      <c r="C54" s="140"/>
      <c r="D54" s="140"/>
      <c r="E54" s="140"/>
      <c r="F54" s="84"/>
      <c r="G54" s="84"/>
      <c r="H54" s="85"/>
      <c r="I54" s="86"/>
      <c r="J54" s="85"/>
      <c r="K54" s="141"/>
      <c r="L54" s="87"/>
      <c r="M54" s="87"/>
      <c r="N54" s="87"/>
      <c r="O54" s="88"/>
      <c r="P54" s="142" t="s">
        <v>123</v>
      </c>
      <c r="Q54" s="142"/>
      <c r="R54" s="142"/>
      <c r="S54" s="142"/>
      <c r="T54" s="142"/>
      <c r="U54" s="55"/>
      <c r="V54" s="67">
        <f>3166+3800</f>
        <v>6966</v>
      </c>
      <c r="W54" s="67"/>
      <c r="X54" s="67"/>
    </row>
    <row r="55" spans="1:24" s="44" customFormat="1" ht="11.25" customHeight="1" x14ac:dyDescent="0.25">
      <c r="A55" s="82"/>
      <c r="B55" s="140"/>
      <c r="C55" s="140"/>
      <c r="D55" s="140"/>
      <c r="E55" s="140"/>
      <c r="F55" s="92"/>
      <c r="G55" s="92"/>
      <c r="H55" s="93"/>
      <c r="I55" s="94"/>
      <c r="J55" s="93"/>
      <c r="K55" s="143"/>
      <c r="L55" s="144"/>
      <c r="M55" s="144"/>
      <c r="N55" s="144"/>
      <c r="O55" s="145"/>
      <c r="P55" s="145"/>
      <c r="Q55" s="146"/>
      <c r="R55" s="146"/>
      <c r="S55" s="147"/>
      <c r="T55" s="148"/>
      <c r="U55" s="55"/>
      <c r="V55" s="67"/>
      <c r="W55" s="67"/>
      <c r="X55" s="67"/>
    </row>
    <row r="56" spans="1:24" s="44" customFormat="1" ht="9" customHeight="1" x14ac:dyDescent="0.25">
      <c r="A56" s="99"/>
      <c r="B56" s="99"/>
      <c r="C56" s="99"/>
      <c r="D56" s="99"/>
      <c r="E56" s="99"/>
      <c r="F56" s="100"/>
      <c r="G56" s="100"/>
      <c r="H56" s="101"/>
      <c r="I56" s="102"/>
      <c r="J56" s="101"/>
      <c r="K56" s="149"/>
      <c r="L56" s="103"/>
      <c r="M56" s="103"/>
      <c r="N56" s="103"/>
      <c r="O56" s="104"/>
      <c r="P56" s="104"/>
      <c r="Q56" s="105"/>
      <c r="R56" s="105"/>
      <c r="S56" s="106"/>
      <c r="T56" s="107"/>
      <c r="U56" s="55"/>
      <c r="V56" s="67"/>
      <c r="W56" s="67"/>
    </row>
    <row r="57" spans="1:24" s="44" customFormat="1" ht="102.75" customHeight="1" x14ac:dyDescent="0.25">
      <c r="A57" s="57" t="s">
        <v>124</v>
      </c>
      <c r="B57" s="57">
        <v>408001</v>
      </c>
      <c r="C57" s="57" t="s">
        <v>125</v>
      </c>
      <c r="D57" s="57" t="s">
        <v>126</v>
      </c>
      <c r="E57" s="57" t="s">
        <v>127</v>
      </c>
      <c r="F57" s="58" t="s">
        <v>128</v>
      </c>
      <c r="G57" s="58">
        <f>G58*2</f>
        <v>176200</v>
      </c>
      <c r="H57" s="59">
        <v>176200</v>
      </c>
      <c r="I57" s="60">
        <v>176200</v>
      </c>
      <c r="J57" s="59">
        <v>176200</v>
      </c>
      <c r="K57" s="60">
        <v>176200</v>
      </c>
      <c r="L57" s="61" t="s">
        <v>34</v>
      </c>
      <c r="M57" s="61" t="s">
        <v>34</v>
      </c>
      <c r="N57" s="61" t="s">
        <v>34</v>
      </c>
      <c r="O57" s="63">
        <f>H57/G57*100</f>
        <v>100</v>
      </c>
      <c r="P57" s="63">
        <f>K57/G57*100</f>
        <v>100</v>
      </c>
      <c r="Q57" s="81" t="s">
        <v>33</v>
      </c>
      <c r="R57" s="81">
        <v>100</v>
      </c>
      <c r="S57" s="65"/>
      <c r="T57" s="66" t="s">
        <v>35</v>
      </c>
      <c r="U57" s="55">
        <f>G57-K57</f>
        <v>0</v>
      </c>
      <c r="V57" s="67"/>
      <c r="W57" s="67"/>
    </row>
    <row r="58" spans="1:24" s="44" customFormat="1" ht="60" customHeight="1" x14ac:dyDescent="0.25">
      <c r="A58" s="57" t="s">
        <v>129</v>
      </c>
      <c r="B58" s="57">
        <v>408002</v>
      </c>
      <c r="C58" s="57" t="s">
        <v>130</v>
      </c>
      <c r="D58" s="57" t="s">
        <v>131</v>
      </c>
      <c r="E58" s="57" t="s">
        <v>132</v>
      </c>
      <c r="F58" s="58" t="s">
        <v>133</v>
      </c>
      <c r="G58" s="58">
        <v>88100</v>
      </c>
      <c r="H58" s="59">
        <v>88100</v>
      </c>
      <c r="I58" s="60">
        <v>88100</v>
      </c>
      <c r="J58" s="59">
        <v>88100</v>
      </c>
      <c r="K58" s="60">
        <v>88100</v>
      </c>
      <c r="L58" s="61" t="s">
        <v>34</v>
      </c>
      <c r="M58" s="61" t="s">
        <v>34</v>
      </c>
      <c r="N58" s="61" t="s">
        <v>34</v>
      </c>
      <c r="O58" s="63">
        <f>J58/G58*100</f>
        <v>100</v>
      </c>
      <c r="P58" s="63">
        <f>K58/G58*100</f>
        <v>100</v>
      </c>
      <c r="Q58" s="81" t="s">
        <v>33</v>
      </c>
      <c r="R58" s="81">
        <v>100</v>
      </c>
      <c r="S58" s="65"/>
      <c r="T58" s="66" t="s">
        <v>35</v>
      </c>
      <c r="U58" s="55">
        <f>G58-K58</f>
        <v>0</v>
      </c>
      <c r="V58" s="67"/>
      <c r="W58" s="67"/>
    </row>
    <row r="59" spans="1:24" s="44" customFormat="1" ht="90" x14ac:dyDescent="0.25">
      <c r="A59" s="57" t="s">
        <v>134</v>
      </c>
      <c r="B59" s="57">
        <v>408003</v>
      </c>
      <c r="C59" s="57" t="s">
        <v>135</v>
      </c>
      <c r="D59" s="57" t="s">
        <v>136</v>
      </c>
      <c r="E59" s="57" t="s">
        <v>137</v>
      </c>
      <c r="F59" s="58" t="s">
        <v>138</v>
      </c>
      <c r="G59" s="58">
        <v>120500</v>
      </c>
      <c r="H59" s="59" t="s">
        <v>33</v>
      </c>
      <c r="I59" s="60" t="s">
        <v>33</v>
      </c>
      <c r="J59" s="59" t="s">
        <v>33</v>
      </c>
      <c r="K59" s="150" t="s">
        <v>33</v>
      </c>
      <c r="L59" s="61" t="s">
        <v>34</v>
      </c>
      <c r="M59" s="61" t="s">
        <v>34</v>
      </c>
      <c r="N59" s="61" t="s">
        <v>34</v>
      </c>
      <c r="O59" s="63" t="s">
        <v>33</v>
      </c>
      <c r="P59" s="63" t="s">
        <v>33</v>
      </c>
      <c r="Q59" s="81" t="s">
        <v>33</v>
      </c>
      <c r="R59" s="81" t="s">
        <v>33</v>
      </c>
      <c r="S59" s="65"/>
      <c r="T59" s="66" t="s">
        <v>35</v>
      </c>
      <c r="U59" s="55">
        <f>G59-K59</f>
        <v>120500</v>
      </c>
      <c r="X59" s="67"/>
    </row>
    <row r="60" spans="1:24" s="44" customFormat="1" ht="82.5" customHeight="1" x14ac:dyDescent="0.25">
      <c r="A60" s="57" t="s">
        <v>139</v>
      </c>
      <c r="B60" s="57">
        <v>408004</v>
      </c>
      <c r="C60" s="57" t="s">
        <v>140</v>
      </c>
      <c r="D60" s="57" t="s">
        <v>120</v>
      </c>
      <c r="E60" s="57" t="s">
        <v>141</v>
      </c>
      <c r="F60" s="58" t="s">
        <v>138</v>
      </c>
      <c r="G60" s="58">
        <v>120500</v>
      </c>
      <c r="H60" s="59" t="s">
        <v>33</v>
      </c>
      <c r="I60" s="60" t="s">
        <v>33</v>
      </c>
      <c r="J60" s="59" t="s">
        <v>33</v>
      </c>
      <c r="K60" s="150" t="s">
        <v>33</v>
      </c>
      <c r="L60" s="61" t="s">
        <v>34</v>
      </c>
      <c r="M60" s="61" t="s">
        <v>34</v>
      </c>
      <c r="N60" s="61" t="s">
        <v>34</v>
      </c>
      <c r="O60" s="63" t="s">
        <v>33</v>
      </c>
      <c r="P60" s="63" t="s">
        <v>33</v>
      </c>
      <c r="Q60" s="81" t="s">
        <v>33</v>
      </c>
      <c r="R60" s="81" t="s">
        <v>33</v>
      </c>
      <c r="S60" s="65"/>
      <c r="T60" s="66" t="s">
        <v>35</v>
      </c>
      <c r="U60" s="55">
        <f>G60-K60</f>
        <v>120500</v>
      </c>
    </row>
    <row r="61" spans="1:24" s="44" customFormat="1" ht="82.5" customHeight="1" x14ac:dyDescent="0.25">
      <c r="A61" s="57" t="s">
        <v>142</v>
      </c>
      <c r="B61" s="57">
        <v>408005</v>
      </c>
      <c r="C61" s="57" t="s">
        <v>143</v>
      </c>
      <c r="D61" s="57" t="s">
        <v>144</v>
      </c>
      <c r="E61" s="57" t="s">
        <v>145</v>
      </c>
      <c r="F61" s="151" t="s">
        <v>138</v>
      </c>
      <c r="G61" s="135">
        <v>120500</v>
      </c>
      <c r="H61" s="59" t="s">
        <v>33</v>
      </c>
      <c r="I61" s="60" t="s">
        <v>33</v>
      </c>
      <c r="J61" s="59" t="s">
        <v>33</v>
      </c>
      <c r="K61" s="150" t="s">
        <v>33</v>
      </c>
      <c r="L61" s="61" t="s">
        <v>34</v>
      </c>
      <c r="M61" s="61" t="s">
        <v>34</v>
      </c>
      <c r="N61" s="61" t="s">
        <v>34</v>
      </c>
      <c r="O61" s="63" t="s">
        <v>33</v>
      </c>
      <c r="P61" s="63" t="s">
        <v>33</v>
      </c>
      <c r="Q61" s="81" t="s">
        <v>33</v>
      </c>
      <c r="R61" s="81" t="s">
        <v>33</v>
      </c>
      <c r="S61" s="65"/>
      <c r="T61" s="66" t="s">
        <v>35</v>
      </c>
      <c r="U61" s="55">
        <f>G61-K61</f>
        <v>120500</v>
      </c>
    </row>
    <row r="62" spans="1:24" s="44" customFormat="1" ht="82.5" customHeight="1" x14ac:dyDescent="0.25">
      <c r="A62" s="57" t="s">
        <v>146</v>
      </c>
      <c r="B62" s="57">
        <v>408006</v>
      </c>
      <c r="C62" s="57" t="s">
        <v>147</v>
      </c>
      <c r="D62" s="57" t="s">
        <v>148</v>
      </c>
      <c r="E62" s="57" t="s">
        <v>149</v>
      </c>
      <c r="F62" s="151" t="s">
        <v>138</v>
      </c>
      <c r="G62" s="135">
        <v>120500</v>
      </c>
      <c r="H62" s="59" t="s">
        <v>33</v>
      </c>
      <c r="I62" s="60" t="s">
        <v>33</v>
      </c>
      <c r="J62" s="59" t="s">
        <v>33</v>
      </c>
      <c r="K62" s="150" t="s">
        <v>33</v>
      </c>
      <c r="L62" s="61" t="s">
        <v>34</v>
      </c>
      <c r="M62" s="61" t="s">
        <v>34</v>
      </c>
      <c r="N62" s="61" t="s">
        <v>34</v>
      </c>
      <c r="O62" s="63" t="s">
        <v>33</v>
      </c>
      <c r="P62" s="63" t="s">
        <v>33</v>
      </c>
      <c r="Q62" s="81" t="s">
        <v>33</v>
      </c>
      <c r="R62" s="81" t="s">
        <v>33</v>
      </c>
      <c r="S62" s="65"/>
      <c r="T62" s="66" t="s">
        <v>35</v>
      </c>
      <c r="U62" s="55"/>
    </row>
    <row r="63" spans="1:24" s="44" customFormat="1" ht="82.5" customHeight="1" x14ac:dyDescent="0.25">
      <c r="A63" s="57" t="s">
        <v>150</v>
      </c>
      <c r="B63" s="152">
        <v>408007</v>
      </c>
      <c r="C63" s="152" t="s">
        <v>151</v>
      </c>
      <c r="D63" s="152" t="s">
        <v>152</v>
      </c>
      <c r="E63" s="152" t="s">
        <v>153</v>
      </c>
      <c r="F63" s="153" t="s">
        <v>138</v>
      </c>
      <c r="G63" s="154">
        <v>120500</v>
      </c>
      <c r="H63" s="155" t="s">
        <v>33</v>
      </c>
      <c r="I63" s="156" t="s">
        <v>33</v>
      </c>
      <c r="J63" s="155" t="s">
        <v>33</v>
      </c>
      <c r="K63" s="157" t="s">
        <v>33</v>
      </c>
      <c r="L63" s="158" t="s">
        <v>34</v>
      </c>
      <c r="M63" s="158" t="s">
        <v>34</v>
      </c>
      <c r="N63" s="158" t="s">
        <v>34</v>
      </c>
      <c r="O63" s="159" t="s">
        <v>33</v>
      </c>
      <c r="P63" s="159" t="s">
        <v>33</v>
      </c>
      <c r="Q63" s="160" t="s">
        <v>33</v>
      </c>
      <c r="R63" s="160" t="s">
        <v>33</v>
      </c>
      <c r="S63" s="161"/>
      <c r="T63" s="162" t="s">
        <v>35</v>
      </c>
      <c r="U63" s="55"/>
    </row>
    <row r="64" spans="1:24" s="165" customFormat="1" ht="21.75" customHeight="1" x14ac:dyDescent="0.25">
      <c r="A64" s="71"/>
      <c r="B64" s="71"/>
      <c r="C64" s="71"/>
      <c r="D64" s="71"/>
      <c r="E64" s="71"/>
      <c r="F64" s="84"/>
      <c r="G64" s="84"/>
      <c r="H64" s="85"/>
      <c r="I64" s="86"/>
      <c r="J64" s="85"/>
      <c r="K64" s="141"/>
      <c r="L64" s="87"/>
      <c r="M64" s="87"/>
      <c r="N64" s="87"/>
      <c r="O64" s="88"/>
      <c r="P64" s="163" t="s">
        <v>154</v>
      </c>
      <c r="Q64" s="163"/>
      <c r="R64" s="163"/>
      <c r="S64" s="163"/>
      <c r="T64" s="163"/>
      <c r="U64" s="164"/>
    </row>
    <row r="65" spans="1:21" s="44" customFormat="1" ht="98.25" customHeight="1" x14ac:dyDescent="0.25">
      <c r="A65" s="57" t="s">
        <v>155</v>
      </c>
      <c r="B65" s="57">
        <v>408008</v>
      </c>
      <c r="C65" s="57" t="s">
        <v>156</v>
      </c>
      <c r="D65" s="57" t="s">
        <v>157</v>
      </c>
      <c r="E65" s="57" t="s">
        <v>158</v>
      </c>
      <c r="F65" s="151" t="s">
        <v>138</v>
      </c>
      <c r="G65" s="58">
        <v>120500</v>
      </c>
      <c r="H65" s="59" t="s">
        <v>33</v>
      </c>
      <c r="I65" s="60" t="s">
        <v>33</v>
      </c>
      <c r="J65" s="59" t="s">
        <v>33</v>
      </c>
      <c r="K65" s="150" t="s">
        <v>33</v>
      </c>
      <c r="L65" s="61" t="s">
        <v>34</v>
      </c>
      <c r="M65" s="61" t="s">
        <v>34</v>
      </c>
      <c r="N65" s="61" t="s">
        <v>34</v>
      </c>
      <c r="O65" s="62" t="s">
        <v>33</v>
      </c>
      <c r="P65" s="62" t="s">
        <v>33</v>
      </c>
      <c r="Q65" s="64" t="s">
        <v>33</v>
      </c>
      <c r="R65" s="64" t="s">
        <v>33</v>
      </c>
      <c r="S65" s="65"/>
      <c r="T65" s="66" t="s">
        <v>35</v>
      </c>
      <c r="U65" s="55"/>
    </row>
    <row r="66" spans="1:21" s="44" customFormat="1" ht="90" x14ac:dyDescent="0.25">
      <c r="A66" s="57" t="s">
        <v>159</v>
      </c>
      <c r="B66" s="57">
        <v>408009</v>
      </c>
      <c r="C66" s="57" t="s">
        <v>160</v>
      </c>
      <c r="D66" s="57" t="s">
        <v>161</v>
      </c>
      <c r="E66" s="57" t="s">
        <v>162</v>
      </c>
      <c r="F66" s="151" t="s">
        <v>138</v>
      </c>
      <c r="G66" s="135">
        <v>120500</v>
      </c>
      <c r="H66" s="59" t="s">
        <v>33</v>
      </c>
      <c r="I66" s="60" t="s">
        <v>33</v>
      </c>
      <c r="J66" s="59" t="s">
        <v>33</v>
      </c>
      <c r="K66" s="150" t="s">
        <v>33</v>
      </c>
      <c r="L66" s="61" t="s">
        <v>34</v>
      </c>
      <c r="M66" s="61" t="s">
        <v>34</v>
      </c>
      <c r="N66" s="61" t="s">
        <v>34</v>
      </c>
      <c r="O66" s="63" t="s">
        <v>33</v>
      </c>
      <c r="P66" s="63" t="s">
        <v>33</v>
      </c>
      <c r="Q66" s="81" t="s">
        <v>33</v>
      </c>
      <c r="R66" s="81" t="s">
        <v>33</v>
      </c>
      <c r="S66" s="65"/>
      <c r="T66" s="66" t="s">
        <v>35</v>
      </c>
      <c r="U66" s="55"/>
    </row>
    <row r="67" spans="1:21" s="44" customFormat="1" ht="90" x14ac:dyDescent="0.25">
      <c r="A67" s="57" t="s">
        <v>163</v>
      </c>
      <c r="B67" s="57">
        <v>408010</v>
      </c>
      <c r="C67" s="57" t="s">
        <v>164</v>
      </c>
      <c r="D67" s="57" t="s">
        <v>38</v>
      </c>
      <c r="E67" s="57" t="s">
        <v>165</v>
      </c>
      <c r="F67" s="151" t="s">
        <v>138</v>
      </c>
      <c r="G67" s="135">
        <v>120500</v>
      </c>
      <c r="H67" s="59" t="s">
        <v>33</v>
      </c>
      <c r="I67" s="60" t="s">
        <v>33</v>
      </c>
      <c r="J67" s="59" t="s">
        <v>33</v>
      </c>
      <c r="K67" s="150" t="s">
        <v>33</v>
      </c>
      <c r="L67" s="61" t="s">
        <v>34</v>
      </c>
      <c r="M67" s="61" t="s">
        <v>34</v>
      </c>
      <c r="N67" s="61" t="s">
        <v>34</v>
      </c>
      <c r="O67" s="63" t="s">
        <v>33</v>
      </c>
      <c r="P67" s="63" t="s">
        <v>33</v>
      </c>
      <c r="Q67" s="81" t="s">
        <v>33</v>
      </c>
      <c r="R67" s="81" t="s">
        <v>33</v>
      </c>
      <c r="S67" s="65"/>
      <c r="T67" s="66" t="s">
        <v>35</v>
      </c>
      <c r="U67" s="55"/>
    </row>
    <row r="68" spans="1:21" s="44" customFormat="1" ht="90" x14ac:dyDescent="0.25">
      <c r="A68" s="57" t="s">
        <v>166</v>
      </c>
      <c r="B68" s="57">
        <v>408011</v>
      </c>
      <c r="C68" s="57" t="s">
        <v>167</v>
      </c>
      <c r="D68" s="57" t="s">
        <v>168</v>
      </c>
      <c r="E68" s="57" t="s">
        <v>169</v>
      </c>
      <c r="F68" s="151" t="s">
        <v>170</v>
      </c>
      <c r="G68" s="135">
        <v>179500</v>
      </c>
      <c r="H68" s="59" t="s">
        <v>33</v>
      </c>
      <c r="I68" s="60" t="s">
        <v>33</v>
      </c>
      <c r="J68" s="59" t="s">
        <v>33</v>
      </c>
      <c r="K68" s="150" t="s">
        <v>33</v>
      </c>
      <c r="L68" s="61" t="s">
        <v>34</v>
      </c>
      <c r="M68" s="61" t="s">
        <v>34</v>
      </c>
      <c r="N68" s="61" t="s">
        <v>34</v>
      </c>
      <c r="O68" s="63" t="s">
        <v>33</v>
      </c>
      <c r="P68" s="63" t="s">
        <v>33</v>
      </c>
      <c r="Q68" s="81" t="s">
        <v>33</v>
      </c>
      <c r="R68" s="81" t="s">
        <v>33</v>
      </c>
      <c r="S68" s="65"/>
      <c r="T68" s="66" t="s">
        <v>35</v>
      </c>
      <c r="U68" s="55"/>
    </row>
    <row r="69" spans="1:21" s="44" customFormat="1" ht="86.25" customHeight="1" x14ac:dyDescent="0.25">
      <c r="A69" s="57" t="s">
        <v>171</v>
      </c>
      <c r="B69" s="57">
        <v>408012</v>
      </c>
      <c r="C69" s="57" t="s">
        <v>172</v>
      </c>
      <c r="D69" s="57" t="s">
        <v>173</v>
      </c>
      <c r="E69" s="57" t="s">
        <v>174</v>
      </c>
      <c r="F69" s="151" t="s">
        <v>175</v>
      </c>
      <c r="G69" s="135">
        <v>239000</v>
      </c>
      <c r="H69" s="59" t="s">
        <v>33</v>
      </c>
      <c r="I69" s="60" t="s">
        <v>33</v>
      </c>
      <c r="J69" s="59" t="s">
        <v>33</v>
      </c>
      <c r="K69" s="150" t="s">
        <v>33</v>
      </c>
      <c r="L69" s="61" t="s">
        <v>34</v>
      </c>
      <c r="M69" s="61" t="s">
        <v>34</v>
      </c>
      <c r="N69" s="61" t="s">
        <v>34</v>
      </c>
      <c r="O69" s="63" t="s">
        <v>33</v>
      </c>
      <c r="P69" s="63" t="s">
        <v>33</v>
      </c>
      <c r="Q69" s="81" t="s">
        <v>33</v>
      </c>
      <c r="R69" s="81" t="s">
        <v>33</v>
      </c>
      <c r="S69" s="65"/>
      <c r="T69" s="66" t="s">
        <v>35</v>
      </c>
      <c r="U69" s="55"/>
    </row>
    <row r="70" spans="1:21" s="44" customFormat="1" ht="75" customHeight="1" x14ac:dyDescent="0.25">
      <c r="A70" s="57" t="s">
        <v>176</v>
      </c>
      <c r="B70" s="57">
        <v>408013</v>
      </c>
      <c r="C70" s="57" t="s">
        <v>177</v>
      </c>
      <c r="D70" s="57" t="s">
        <v>178</v>
      </c>
      <c r="E70" s="57" t="s">
        <v>179</v>
      </c>
      <c r="F70" s="151" t="s">
        <v>175</v>
      </c>
      <c r="G70" s="135">
        <v>239000</v>
      </c>
      <c r="H70" s="59" t="s">
        <v>33</v>
      </c>
      <c r="I70" s="60" t="s">
        <v>33</v>
      </c>
      <c r="J70" s="59" t="s">
        <v>33</v>
      </c>
      <c r="K70" s="150" t="s">
        <v>33</v>
      </c>
      <c r="L70" s="61" t="s">
        <v>34</v>
      </c>
      <c r="M70" s="61" t="s">
        <v>34</v>
      </c>
      <c r="N70" s="61" t="s">
        <v>34</v>
      </c>
      <c r="O70" s="63" t="s">
        <v>33</v>
      </c>
      <c r="P70" s="63" t="s">
        <v>33</v>
      </c>
      <c r="Q70" s="81" t="s">
        <v>33</v>
      </c>
      <c r="R70" s="81" t="s">
        <v>33</v>
      </c>
      <c r="S70" s="65"/>
      <c r="T70" s="66" t="s">
        <v>35</v>
      </c>
      <c r="U70" s="55"/>
    </row>
    <row r="71" spans="1:21" s="44" customFormat="1" ht="87.75" customHeight="1" x14ac:dyDescent="0.25">
      <c r="A71" s="57" t="s">
        <v>180</v>
      </c>
      <c r="B71" s="57">
        <v>408014</v>
      </c>
      <c r="C71" s="57" t="s">
        <v>181</v>
      </c>
      <c r="D71" s="57" t="s">
        <v>30</v>
      </c>
      <c r="E71" s="57" t="s">
        <v>182</v>
      </c>
      <c r="F71" s="151" t="s">
        <v>175</v>
      </c>
      <c r="G71" s="135">
        <v>239000</v>
      </c>
      <c r="H71" s="59" t="s">
        <v>33</v>
      </c>
      <c r="I71" s="60" t="s">
        <v>33</v>
      </c>
      <c r="J71" s="59" t="s">
        <v>33</v>
      </c>
      <c r="K71" s="150" t="s">
        <v>33</v>
      </c>
      <c r="L71" s="61" t="s">
        <v>34</v>
      </c>
      <c r="M71" s="61" t="s">
        <v>34</v>
      </c>
      <c r="N71" s="61" t="s">
        <v>34</v>
      </c>
      <c r="O71" s="63" t="s">
        <v>33</v>
      </c>
      <c r="P71" s="63" t="s">
        <v>33</v>
      </c>
      <c r="Q71" s="81" t="s">
        <v>33</v>
      </c>
      <c r="R71" s="81" t="s">
        <v>33</v>
      </c>
      <c r="S71" s="65"/>
      <c r="T71" s="66" t="s">
        <v>35</v>
      </c>
      <c r="U71" s="55"/>
    </row>
    <row r="72" spans="1:21" s="44" customFormat="1" ht="19.5" customHeight="1" x14ac:dyDescent="0.25">
      <c r="A72" s="166"/>
      <c r="B72" s="71"/>
      <c r="C72" s="71"/>
      <c r="D72" s="71"/>
      <c r="E72" s="71"/>
      <c r="F72" s="84"/>
      <c r="G72" s="84"/>
      <c r="H72" s="85"/>
      <c r="I72" s="86"/>
      <c r="J72" s="85"/>
      <c r="K72" s="141"/>
      <c r="L72" s="87"/>
      <c r="M72" s="87"/>
      <c r="N72" s="87"/>
      <c r="O72" s="88"/>
      <c r="P72" s="97" t="s">
        <v>183</v>
      </c>
      <c r="Q72" s="97"/>
      <c r="R72" s="97"/>
      <c r="S72" s="97"/>
      <c r="T72" s="97"/>
      <c r="U72" s="55"/>
    </row>
    <row r="73" spans="1:21" s="44" customFormat="1" ht="138" customHeight="1" x14ac:dyDescent="0.25">
      <c r="A73" s="57" t="s">
        <v>184</v>
      </c>
      <c r="B73" s="57">
        <v>408015</v>
      </c>
      <c r="C73" s="57" t="s">
        <v>185</v>
      </c>
      <c r="D73" s="57" t="s">
        <v>115</v>
      </c>
      <c r="E73" s="57" t="s">
        <v>186</v>
      </c>
      <c r="F73" s="151" t="s">
        <v>187</v>
      </c>
      <c r="G73" s="58">
        <v>476000</v>
      </c>
      <c r="H73" s="59" t="s">
        <v>33</v>
      </c>
      <c r="I73" s="60" t="s">
        <v>33</v>
      </c>
      <c r="J73" s="59" t="s">
        <v>33</v>
      </c>
      <c r="K73" s="150" t="s">
        <v>33</v>
      </c>
      <c r="L73" s="61" t="s">
        <v>34</v>
      </c>
      <c r="M73" s="61" t="s">
        <v>34</v>
      </c>
      <c r="N73" s="61" t="s">
        <v>34</v>
      </c>
      <c r="O73" s="62" t="s">
        <v>33</v>
      </c>
      <c r="P73" s="62" t="s">
        <v>33</v>
      </c>
      <c r="Q73" s="64" t="s">
        <v>33</v>
      </c>
      <c r="R73" s="64" t="s">
        <v>33</v>
      </c>
      <c r="S73" s="65"/>
      <c r="T73" s="66" t="s">
        <v>35</v>
      </c>
      <c r="U73" s="55"/>
    </row>
    <row r="74" spans="1:21" s="44" customFormat="1" ht="138" customHeight="1" x14ac:dyDescent="0.25">
      <c r="A74" s="57" t="s">
        <v>188</v>
      </c>
      <c r="B74" s="57">
        <v>408016</v>
      </c>
      <c r="C74" s="57" t="s">
        <v>189</v>
      </c>
      <c r="D74" s="57" t="s">
        <v>190</v>
      </c>
      <c r="E74" s="57" t="s">
        <v>191</v>
      </c>
      <c r="F74" s="151" t="s">
        <v>192</v>
      </c>
      <c r="G74" s="58">
        <v>73100</v>
      </c>
      <c r="H74" s="59" t="s">
        <v>33</v>
      </c>
      <c r="I74" s="60" t="s">
        <v>33</v>
      </c>
      <c r="J74" s="59" t="s">
        <v>33</v>
      </c>
      <c r="K74" s="150" t="s">
        <v>33</v>
      </c>
      <c r="L74" s="61" t="s">
        <v>34</v>
      </c>
      <c r="M74" s="61" t="s">
        <v>34</v>
      </c>
      <c r="N74" s="61" t="s">
        <v>34</v>
      </c>
      <c r="O74" s="62" t="s">
        <v>33</v>
      </c>
      <c r="P74" s="62" t="s">
        <v>33</v>
      </c>
      <c r="Q74" s="64" t="s">
        <v>33</v>
      </c>
      <c r="R74" s="64" t="s">
        <v>33</v>
      </c>
      <c r="S74" s="65"/>
      <c r="T74" s="66" t="s">
        <v>35</v>
      </c>
      <c r="U74" s="55"/>
    </row>
    <row r="75" spans="1:21" s="44" customFormat="1" ht="138" customHeight="1" x14ac:dyDescent="0.25">
      <c r="A75" s="57" t="s">
        <v>193</v>
      </c>
      <c r="B75" s="57">
        <v>408017</v>
      </c>
      <c r="C75" s="57" t="s">
        <v>194</v>
      </c>
      <c r="D75" s="57" t="s">
        <v>195</v>
      </c>
      <c r="E75" s="57" t="s">
        <v>196</v>
      </c>
      <c r="F75" s="151" t="s">
        <v>192</v>
      </c>
      <c r="G75" s="135">
        <v>73100</v>
      </c>
      <c r="H75" s="59" t="s">
        <v>33</v>
      </c>
      <c r="I75" s="60" t="s">
        <v>33</v>
      </c>
      <c r="J75" s="59" t="s">
        <v>33</v>
      </c>
      <c r="K75" s="150" t="s">
        <v>33</v>
      </c>
      <c r="L75" s="61" t="s">
        <v>34</v>
      </c>
      <c r="M75" s="61" t="s">
        <v>34</v>
      </c>
      <c r="N75" s="61" t="s">
        <v>34</v>
      </c>
      <c r="O75" s="63" t="s">
        <v>33</v>
      </c>
      <c r="P75" s="63" t="s">
        <v>33</v>
      </c>
      <c r="Q75" s="81" t="s">
        <v>33</v>
      </c>
      <c r="R75" s="81" t="s">
        <v>33</v>
      </c>
      <c r="S75" s="65"/>
      <c r="T75" s="66" t="s">
        <v>35</v>
      </c>
      <c r="U75" s="55"/>
    </row>
    <row r="76" spans="1:21" s="44" customFormat="1" ht="138" customHeight="1" x14ac:dyDescent="0.25">
      <c r="A76" s="57" t="s">
        <v>197</v>
      </c>
      <c r="B76" s="57">
        <v>408018</v>
      </c>
      <c r="C76" s="57" t="s">
        <v>198</v>
      </c>
      <c r="D76" s="57" t="s">
        <v>199</v>
      </c>
      <c r="E76" s="57" t="s">
        <v>200</v>
      </c>
      <c r="F76" s="151" t="s">
        <v>192</v>
      </c>
      <c r="G76" s="135">
        <v>73100</v>
      </c>
      <c r="H76" s="59" t="s">
        <v>33</v>
      </c>
      <c r="I76" s="60" t="s">
        <v>33</v>
      </c>
      <c r="J76" s="59" t="s">
        <v>33</v>
      </c>
      <c r="K76" s="150" t="s">
        <v>33</v>
      </c>
      <c r="L76" s="61" t="s">
        <v>34</v>
      </c>
      <c r="M76" s="61" t="s">
        <v>34</v>
      </c>
      <c r="N76" s="61" t="s">
        <v>34</v>
      </c>
      <c r="O76" s="63" t="s">
        <v>33</v>
      </c>
      <c r="P76" s="63" t="s">
        <v>33</v>
      </c>
      <c r="Q76" s="81" t="s">
        <v>33</v>
      </c>
      <c r="R76" s="81" t="s">
        <v>33</v>
      </c>
      <c r="S76" s="65"/>
      <c r="T76" s="66" t="s">
        <v>35</v>
      </c>
      <c r="U76" s="55"/>
    </row>
    <row r="77" spans="1:21" s="168" customFormat="1" ht="23.25" customHeight="1" x14ac:dyDescent="0.25">
      <c r="A77" s="71"/>
      <c r="B77" s="71"/>
      <c r="C77" s="71"/>
      <c r="D77" s="71"/>
      <c r="E77" s="71"/>
      <c r="F77" s="84"/>
      <c r="G77" s="84"/>
      <c r="H77" s="85"/>
      <c r="I77" s="86"/>
      <c r="J77" s="85"/>
      <c r="K77" s="141"/>
      <c r="L77" s="87"/>
      <c r="M77" s="87"/>
      <c r="N77" s="87"/>
      <c r="O77" s="88"/>
      <c r="P77" s="97" t="s">
        <v>201</v>
      </c>
      <c r="Q77" s="97"/>
      <c r="R77" s="97"/>
      <c r="S77" s="97"/>
      <c r="T77" s="97"/>
      <c r="U77" s="167"/>
    </row>
    <row r="78" spans="1:21" s="44" customFormat="1" ht="162" customHeight="1" x14ac:dyDescent="0.25">
      <c r="A78" s="57" t="s">
        <v>202</v>
      </c>
      <c r="B78" s="57">
        <v>408019</v>
      </c>
      <c r="C78" s="57" t="s">
        <v>203</v>
      </c>
      <c r="D78" s="57" t="s">
        <v>204</v>
      </c>
      <c r="E78" s="57" t="s">
        <v>205</v>
      </c>
      <c r="F78" s="151" t="s">
        <v>192</v>
      </c>
      <c r="G78" s="58">
        <v>73100</v>
      </c>
      <c r="H78" s="59" t="s">
        <v>33</v>
      </c>
      <c r="I78" s="60" t="s">
        <v>33</v>
      </c>
      <c r="J78" s="59" t="s">
        <v>33</v>
      </c>
      <c r="K78" s="150" t="s">
        <v>33</v>
      </c>
      <c r="L78" s="61" t="s">
        <v>34</v>
      </c>
      <c r="M78" s="61" t="s">
        <v>34</v>
      </c>
      <c r="N78" s="61" t="s">
        <v>34</v>
      </c>
      <c r="O78" s="62" t="s">
        <v>33</v>
      </c>
      <c r="P78" s="62" t="s">
        <v>33</v>
      </c>
      <c r="Q78" s="64" t="s">
        <v>33</v>
      </c>
      <c r="R78" s="64" t="s">
        <v>33</v>
      </c>
      <c r="S78" s="65"/>
      <c r="T78" s="66" t="s">
        <v>35</v>
      </c>
      <c r="U78" s="55"/>
    </row>
    <row r="79" spans="1:21" s="44" customFormat="1" ht="162" customHeight="1" x14ac:dyDescent="0.25">
      <c r="A79" s="57" t="s">
        <v>206</v>
      </c>
      <c r="B79" s="57">
        <v>408020</v>
      </c>
      <c r="C79" s="57" t="s">
        <v>207</v>
      </c>
      <c r="D79" s="57" t="s">
        <v>208</v>
      </c>
      <c r="E79" s="57" t="s">
        <v>209</v>
      </c>
      <c r="F79" s="151" t="s">
        <v>192</v>
      </c>
      <c r="G79" s="135">
        <v>73100</v>
      </c>
      <c r="H79" s="59" t="s">
        <v>33</v>
      </c>
      <c r="I79" s="60" t="s">
        <v>33</v>
      </c>
      <c r="J79" s="59" t="s">
        <v>33</v>
      </c>
      <c r="K79" s="150" t="s">
        <v>33</v>
      </c>
      <c r="L79" s="61" t="s">
        <v>34</v>
      </c>
      <c r="M79" s="61" t="s">
        <v>34</v>
      </c>
      <c r="N79" s="61" t="s">
        <v>34</v>
      </c>
      <c r="O79" s="63" t="s">
        <v>33</v>
      </c>
      <c r="P79" s="63" t="s">
        <v>33</v>
      </c>
      <c r="Q79" s="81" t="s">
        <v>33</v>
      </c>
      <c r="R79" s="81" t="s">
        <v>33</v>
      </c>
      <c r="S79" s="65"/>
      <c r="T79" s="66" t="s">
        <v>35</v>
      </c>
      <c r="U79" s="55"/>
    </row>
    <row r="80" spans="1:21" s="44" customFormat="1" ht="33.75" customHeight="1" x14ac:dyDescent="0.25">
      <c r="A80" s="71"/>
      <c r="B80" s="71"/>
      <c r="C80" s="71"/>
      <c r="D80" s="71"/>
      <c r="E80" s="73" t="s">
        <v>55</v>
      </c>
      <c r="F80" s="74"/>
      <c r="G80" s="75">
        <f>SUM(G57:G79)</f>
        <v>2966300</v>
      </c>
      <c r="H80" s="76">
        <f>SUM(H57:H79)</f>
        <v>264300</v>
      </c>
      <c r="I80" s="75">
        <f>SUM(I57:I79)</f>
        <v>264300</v>
      </c>
      <c r="J80" s="76">
        <f>SUM(J57:J79)</f>
        <v>264300</v>
      </c>
      <c r="K80" s="75">
        <f>SUM(K57:K79)</f>
        <v>264300</v>
      </c>
      <c r="L80" s="77" t="s">
        <v>33</v>
      </c>
      <c r="M80" s="78" t="s">
        <v>33</v>
      </c>
      <c r="N80" s="78" t="s">
        <v>33</v>
      </c>
      <c r="O80" s="79" t="s">
        <v>33</v>
      </c>
      <c r="P80" s="79" t="s">
        <v>33</v>
      </c>
      <c r="Q80" s="80" t="s">
        <v>33</v>
      </c>
      <c r="R80" s="81" t="s">
        <v>33</v>
      </c>
      <c r="S80" s="65"/>
      <c r="T80" s="65"/>
      <c r="U80" s="55">
        <f>G80-K80</f>
        <v>2702000</v>
      </c>
    </row>
    <row r="81" spans="1:22" s="44" customFormat="1" ht="179.25" customHeight="1" x14ac:dyDescent="0.25">
      <c r="A81" s="83"/>
      <c r="B81" s="83"/>
      <c r="C81" s="83"/>
      <c r="D81" s="83"/>
      <c r="E81" s="71"/>
      <c r="F81" s="84"/>
      <c r="G81" s="84"/>
      <c r="H81" s="85"/>
      <c r="I81" s="86"/>
      <c r="J81" s="85"/>
      <c r="K81" s="141"/>
      <c r="L81" s="87"/>
      <c r="M81" s="87"/>
      <c r="N81" s="87"/>
      <c r="O81" s="88"/>
      <c r="P81" s="97" t="s">
        <v>210</v>
      </c>
      <c r="Q81" s="97"/>
      <c r="R81" s="97"/>
      <c r="S81" s="97"/>
      <c r="T81" s="97"/>
      <c r="U81" s="55"/>
    </row>
    <row r="82" spans="1:22" s="44" customFormat="1" ht="11.25" customHeight="1" x14ac:dyDescent="0.25">
      <c r="A82" s="99"/>
      <c r="B82" s="99"/>
      <c r="C82" s="99"/>
      <c r="D82" s="99"/>
      <c r="E82" s="99"/>
      <c r="F82" s="100"/>
      <c r="G82" s="100"/>
      <c r="H82" s="101"/>
      <c r="I82" s="102"/>
      <c r="J82" s="101"/>
      <c r="K82" s="149"/>
      <c r="L82" s="103"/>
      <c r="M82" s="103"/>
      <c r="N82" s="103"/>
      <c r="O82" s="104"/>
      <c r="P82" s="104"/>
      <c r="Q82" s="105"/>
      <c r="R82" s="105"/>
      <c r="S82" s="106"/>
      <c r="T82" s="107"/>
      <c r="U82" s="55"/>
    </row>
    <row r="83" spans="1:22" s="44" customFormat="1" ht="69.75" customHeight="1" x14ac:dyDescent="0.25">
      <c r="A83" s="57" t="s">
        <v>211</v>
      </c>
      <c r="B83" s="57">
        <v>411001</v>
      </c>
      <c r="C83" s="57" t="s">
        <v>212</v>
      </c>
      <c r="D83" s="57" t="s">
        <v>43</v>
      </c>
      <c r="E83" s="57" t="s">
        <v>213</v>
      </c>
      <c r="F83" s="58" t="s">
        <v>214</v>
      </c>
      <c r="G83" s="58">
        <v>80000</v>
      </c>
      <c r="H83" s="59" t="s">
        <v>33</v>
      </c>
      <c r="I83" s="60">
        <v>39208</v>
      </c>
      <c r="J83" s="59" t="s">
        <v>33</v>
      </c>
      <c r="K83" s="60">
        <v>39208</v>
      </c>
      <c r="L83" s="61" t="s">
        <v>34</v>
      </c>
      <c r="M83" s="61" t="s">
        <v>34</v>
      </c>
      <c r="N83" s="61" t="s">
        <v>34</v>
      </c>
      <c r="O83" s="63" t="s">
        <v>33</v>
      </c>
      <c r="P83" s="63">
        <f>K83/G83*100</f>
        <v>49.01</v>
      </c>
      <c r="Q83" s="81" t="s">
        <v>33</v>
      </c>
      <c r="R83" s="81">
        <v>49</v>
      </c>
      <c r="S83" s="65" t="s">
        <v>35</v>
      </c>
      <c r="T83" s="66"/>
      <c r="U83" s="55">
        <f>G83-K83</f>
        <v>40792</v>
      </c>
    </row>
    <row r="84" spans="1:22" s="44" customFormat="1" ht="69.75" customHeight="1" x14ac:dyDescent="0.25">
      <c r="A84" s="57"/>
      <c r="B84" s="57"/>
      <c r="C84" s="57"/>
      <c r="D84" s="57"/>
      <c r="E84" s="57"/>
      <c r="F84" s="58"/>
      <c r="G84" s="58"/>
      <c r="H84" s="59"/>
      <c r="I84" s="60"/>
      <c r="J84" s="59"/>
      <c r="K84" s="60"/>
      <c r="L84" s="61"/>
      <c r="M84" s="61"/>
      <c r="N84" s="61"/>
      <c r="O84" s="62"/>
      <c r="P84" s="62"/>
      <c r="Q84" s="64"/>
      <c r="R84" s="64"/>
      <c r="S84" s="65"/>
      <c r="T84" s="66"/>
      <c r="U84" s="55"/>
    </row>
    <row r="85" spans="1:22" s="44" customFormat="1" ht="69.75" customHeight="1" x14ac:dyDescent="0.25">
      <c r="A85" s="57"/>
      <c r="B85" s="57"/>
      <c r="C85" s="57"/>
      <c r="D85" s="57"/>
      <c r="E85" s="57"/>
      <c r="F85" s="58"/>
      <c r="G85" s="58"/>
      <c r="H85" s="59"/>
      <c r="I85" s="60"/>
      <c r="J85" s="59"/>
      <c r="K85" s="60"/>
      <c r="L85" s="61"/>
      <c r="M85" s="61"/>
      <c r="N85" s="61"/>
      <c r="O85" s="62"/>
      <c r="P85" s="62"/>
      <c r="Q85" s="64"/>
      <c r="R85" s="64"/>
      <c r="S85" s="65"/>
      <c r="T85" s="66"/>
      <c r="U85" s="55"/>
    </row>
    <row r="86" spans="1:22" s="44" customFormat="1" ht="69.75" customHeight="1" x14ac:dyDescent="0.25">
      <c r="A86" s="57"/>
      <c r="B86" s="57"/>
      <c r="C86" s="57"/>
      <c r="D86" s="57"/>
      <c r="E86" s="57"/>
      <c r="F86" s="58"/>
      <c r="G86" s="58"/>
      <c r="H86" s="59"/>
      <c r="I86" s="60"/>
      <c r="J86" s="59"/>
      <c r="K86" s="60"/>
      <c r="L86" s="61"/>
      <c r="M86" s="61"/>
      <c r="N86" s="61"/>
      <c r="O86" s="62"/>
      <c r="P86" s="62"/>
      <c r="Q86" s="64"/>
      <c r="R86" s="64"/>
      <c r="S86" s="65"/>
      <c r="T86" s="66"/>
      <c r="U86" s="55"/>
    </row>
    <row r="87" spans="1:22" s="44" customFormat="1" ht="69.75" customHeight="1" x14ac:dyDescent="0.25">
      <c r="A87" s="57"/>
      <c r="B87" s="57"/>
      <c r="C87" s="57"/>
      <c r="D87" s="57"/>
      <c r="E87" s="57"/>
      <c r="F87" s="58"/>
      <c r="G87" s="58"/>
      <c r="H87" s="59"/>
      <c r="I87" s="60"/>
      <c r="J87" s="59"/>
      <c r="K87" s="60"/>
      <c r="L87" s="61"/>
      <c r="M87" s="61"/>
      <c r="N87" s="61"/>
      <c r="O87" s="62"/>
      <c r="P87" s="62"/>
      <c r="Q87" s="64"/>
      <c r="R87" s="64"/>
      <c r="S87" s="65"/>
      <c r="T87" s="66"/>
      <c r="U87" s="55"/>
    </row>
    <row r="88" spans="1:22" s="44" customFormat="1" ht="69.75" customHeight="1" x14ac:dyDescent="0.25">
      <c r="A88" s="57"/>
      <c r="B88" s="57"/>
      <c r="C88" s="57"/>
      <c r="D88" s="57"/>
      <c r="E88" s="57"/>
      <c r="F88" s="58"/>
      <c r="G88" s="58"/>
      <c r="H88" s="59"/>
      <c r="I88" s="60"/>
      <c r="J88" s="59"/>
      <c r="K88" s="60"/>
      <c r="L88" s="61"/>
      <c r="M88" s="61"/>
      <c r="N88" s="61"/>
      <c r="O88" s="62"/>
      <c r="P88" s="62"/>
      <c r="Q88" s="64"/>
      <c r="R88" s="64"/>
      <c r="S88" s="65"/>
      <c r="T88" s="66"/>
      <c r="U88" s="55"/>
    </row>
    <row r="89" spans="1:22" s="44" customFormat="1" ht="32.25" customHeight="1" x14ac:dyDescent="0.25">
      <c r="A89" s="71"/>
      <c r="B89" s="71"/>
      <c r="C89" s="71"/>
      <c r="D89" s="72"/>
      <c r="E89" s="73" t="s">
        <v>55</v>
      </c>
      <c r="F89" s="74"/>
      <c r="G89" s="75">
        <f>SUM(G83:G88)</f>
        <v>80000</v>
      </c>
      <c r="H89" s="76">
        <f>SUM(H83:H88)</f>
        <v>0</v>
      </c>
      <c r="I89" s="75">
        <f>SUM(I83:I88)</f>
        <v>39208</v>
      </c>
      <c r="J89" s="76">
        <f>SUM(J83:J88)</f>
        <v>0</v>
      </c>
      <c r="K89" s="75">
        <f>SUM(K83:K88)</f>
        <v>39208</v>
      </c>
      <c r="L89" s="77" t="s">
        <v>33</v>
      </c>
      <c r="M89" s="78" t="s">
        <v>33</v>
      </c>
      <c r="N89" s="78" t="s">
        <v>33</v>
      </c>
      <c r="O89" s="79" t="s">
        <v>33</v>
      </c>
      <c r="P89" s="79" t="s">
        <v>33</v>
      </c>
      <c r="Q89" s="80" t="s">
        <v>33</v>
      </c>
      <c r="R89" s="81" t="s">
        <v>33</v>
      </c>
      <c r="S89" s="65"/>
      <c r="T89" s="65"/>
      <c r="U89" s="55"/>
    </row>
    <row r="90" spans="1:22" s="44" customFormat="1" ht="165.75" customHeight="1" x14ac:dyDescent="0.25">
      <c r="A90" s="83"/>
      <c r="B90" s="83"/>
      <c r="C90" s="83"/>
      <c r="D90" s="83"/>
      <c r="E90" s="71"/>
      <c r="F90" s="84"/>
      <c r="G90" s="84"/>
      <c r="H90" s="85"/>
      <c r="I90" s="86"/>
      <c r="J90" s="85"/>
      <c r="K90" s="86"/>
      <c r="L90" s="87"/>
      <c r="M90" s="87"/>
      <c r="N90" s="87"/>
      <c r="O90" s="88"/>
      <c r="P90" s="97" t="s">
        <v>215</v>
      </c>
      <c r="Q90" s="97"/>
      <c r="R90" s="97"/>
      <c r="S90" s="97"/>
      <c r="T90" s="97"/>
      <c r="U90" s="55"/>
    </row>
    <row r="91" spans="1:22" s="44" customFormat="1" ht="24" customHeight="1" x14ac:dyDescent="0.25">
      <c r="A91" s="99"/>
      <c r="B91" s="99"/>
      <c r="C91" s="99"/>
      <c r="D91" s="99"/>
      <c r="E91" s="99"/>
      <c r="F91" s="100"/>
      <c r="G91" s="100"/>
      <c r="H91" s="101"/>
      <c r="I91" s="102"/>
      <c r="J91" s="101"/>
      <c r="K91" s="102"/>
      <c r="L91" s="103"/>
      <c r="M91" s="103"/>
      <c r="N91" s="103"/>
      <c r="O91" s="104"/>
      <c r="P91" s="104"/>
      <c r="Q91" s="105"/>
      <c r="R91" s="105"/>
      <c r="S91" s="106"/>
      <c r="T91" s="107"/>
      <c r="U91" s="55"/>
    </row>
    <row r="92" spans="1:22" s="44" customFormat="1" ht="114.75" customHeight="1" x14ac:dyDescent="0.25">
      <c r="A92" s="57" t="s">
        <v>216</v>
      </c>
      <c r="B92" s="57">
        <v>412001</v>
      </c>
      <c r="C92" s="57" t="s">
        <v>217</v>
      </c>
      <c r="D92" s="57" t="s">
        <v>43</v>
      </c>
      <c r="E92" s="57" t="s">
        <v>213</v>
      </c>
      <c r="F92" s="58" t="s">
        <v>214</v>
      </c>
      <c r="G92" s="58">
        <v>120000</v>
      </c>
      <c r="H92" s="59" t="s">
        <v>33</v>
      </c>
      <c r="I92" s="60" t="s">
        <v>33</v>
      </c>
      <c r="J92" s="59" t="s">
        <v>33</v>
      </c>
      <c r="K92" s="60" t="s">
        <v>33</v>
      </c>
      <c r="L92" s="61" t="s">
        <v>34</v>
      </c>
      <c r="M92" s="61" t="s">
        <v>34</v>
      </c>
      <c r="N92" s="61" t="s">
        <v>34</v>
      </c>
      <c r="O92" s="63" t="s">
        <v>33</v>
      </c>
      <c r="P92" s="63" t="s">
        <v>33</v>
      </c>
      <c r="Q92" s="81" t="s">
        <v>33</v>
      </c>
      <c r="R92" s="81" t="s">
        <v>33</v>
      </c>
      <c r="S92" s="65" t="s">
        <v>35</v>
      </c>
      <c r="T92" s="66"/>
      <c r="U92" s="55">
        <f>G92-K92</f>
        <v>120000</v>
      </c>
    </row>
    <row r="93" spans="1:22" s="44" customFormat="1" ht="88.5" customHeight="1" x14ac:dyDescent="0.25">
      <c r="A93" s="57"/>
      <c r="B93" s="57"/>
      <c r="C93" s="57"/>
      <c r="D93" s="57"/>
      <c r="E93" s="57"/>
      <c r="F93" s="58"/>
      <c r="G93" s="58"/>
      <c r="H93" s="59"/>
      <c r="I93" s="60"/>
      <c r="J93" s="59"/>
      <c r="K93" s="60"/>
      <c r="L93" s="61"/>
      <c r="M93" s="61"/>
      <c r="N93" s="61"/>
      <c r="O93" s="63"/>
      <c r="P93" s="63"/>
      <c r="Q93" s="81"/>
      <c r="R93" s="81"/>
      <c r="S93" s="65"/>
      <c r="T93" s="66"/>
      <c r="U93" s="55">
        <f>G93-K93</f>
        <v>0</v>
      </c>
    </row>
    <row r="94" spans="1:22" s="44" customFormat="1" ht="77.25" customHeight="1" x14ac:dyDescent="0.25">
      <c r="A94" s="57"/>
      <c r="B94" s="57"/>
      <c r="C94" s="57"/>
      <c r="D94" s="57"/>
      <c r="E94" s="57"/>
      <c r="F94" s="151"/>
      <c r="G94" s="135"/>
      <c r="H94" s="136"/>
      <c r="I94" s="137"/>
      <c r="J94" s="136"/>
      <c r="K94" s="137"/>
      <c r="L94" s="138"/>
      <c r="M94" s="139"/>
      <c r="N94" s="139"/>
      <c r="O94" s="62"/>
      <c r="P94" s="62"/>
      <c r="Q94" s="81"/>
      <c r="R94" s="81"/>
      <c r="S94" s="65"/>
      <c r="T94" s="66"/>
      <c r="U94" s="55"/>
      <c r="V94" s="44" t="s">
        <v>218</v>
      </c>
    </row>
    <row r="95" spans="1:22" s="44" customFormat="1" ht="65.25" customHeight="1" x14ac:dyDescent="0.25">
      <c r="A95" s="57"/>
      <c r="B95" s="57"/>
      <c r="C95" s="57"/>
      <c r="D95" s="57"/>
      <c r="E95" s="57"/>
      <c r="F95" s="151"/>
      <c r="G95" s="135"/>
      <c r="H95" s="136"/>
      <c r="I95" s="137"/>
      <c r="J95" s="136"/>
      <c r="K95" s="137"/>
      <c r="L95" s="138"/>
      <c r="M95" s="139"/>
      <c r="N95" s="139"/>
      <c r="O95" s="62"/>
      <c r="P95" s="62"/>
      <c r="Q95" s="81"/>
      <c r="R95" s="81"/>
      <c r="S95" s="65"/>
      <c r="T95" s="66"/>
      <c r="U95" s="55"/>
    </row>
    <row r="96" spans="1:22" s="44" customFormat="1" ht="35.25" customHeight="1" x14ac:dyDescent="0.25">
      <c r="A96" s="57"/>
      <c r="B96" s="57"/>
      <c r="C96" s="57"/>
      <c r="D96" s="57"/>
      <c r="E96" s="73" t="s">
        <v>55</v>
      </c>
      <c r="F96" s="74"/>
      <c r="G96" s="75">
        <f>SUM(G92:G95)</f>
        <v>120000</v>
      </c>
      <c r="H96" s="76">
        <f>SUM(H92:H95)</f>
        <v>0</v>
      </c>
      <c r="I96" s="75">
        <f>SUM(I92:I95)</f>
        <v>0</v>
      </c>
      <c r="J96" s="76">
        <f>SUM(J92:J95)</f>
        <v>0</v>
      </c>
      <c r="K96" s="75">
        <f>SUM(K92:K95)</f>
        <v>0</v>
      </c>
      <c r="L96" s="77" t="s">
        <v>33</v>
      </c>
      <c r="M96" s="78" t="s">
        <v>33</v>
      </c>
      <c r="N96" s="78" t="s">
        <v>33</v>
      </c>
      <c r="O96" s="79" t="s">
        <v>33</v>
      </c>
      <c r="P96" s="79" t="s">
        <v>33</v>
      </c>
      <c r="Q96" s="80" t="s">
        <v>33</v>
      </c>
      <c r="R96" s="81" t="s">
        <v>33</v>
      </c>
      <c r="S96" s="65"/>
      <c r="T96" s="65"/>
      <c r="U96" s="55"/>
    </row>
    <row r="97" spans="1:35" s="170" customFormat="1" ht="32.25" customHeight="1" x14ac:dyDescent="0.25">
      <c r="A97" s="169"/>
      <c r="C97" s="171"/>
      <c r="D97" s="172"/>
      <c r="E97" s="73" t="s">
        <v>219</v>
      </c>
      <c r="F97" s="74"/>
      <c r="G97" s="75">
        <f>SUM(G22,G38,G46,G53,G80,G89,G96)</f>
        <v>8546162</v>
      </c>
      <c r="H97" s="76">
        <f>SUM(H22,H38,H46,H53,H80,H89,H96)</f>
        <v>3629061.84</v>
      </c>
      <c r="I97" s="75">
        <f>SUM(I22,I38,I46,I53,I80,I89,I96)</f>
        <v>3942739.84</v>
      </c>
      <c r="J97" s="76">
        <f>SUM(J22,J38,J46,J53,J80,J89,J96)</f>
        <v>3248311.84</v>
      </c>
      <c r="K97" s="75">
        <f>SUM(K22,K38,K46,K53,K80,K89,K96)</f>
        <v>3942739.84</v>
      </c>
      <c r="L97" s="77" t="s">
        <v>33</v>
      </c>
      <c r="M97" s="78" t="s">
        <v>33</v>
      </c>
      <c r="N97" s="78" t="s">
        <v>33</v>
      </c>
      <c r="O97" s="79" t="s">
        <v>33</v>
      </c>
      <c r="P97" s="79" t="s">
        <v>33</v>
      </c>
      <c r="Q97" s="80" t="s">
        <v>33</v>
      </c>
      <c r="R97" s="81" t="s">
        <v>33</v>
      </c>
      <c r="S97" s="65"/>
      <c r="T97" s="65"/>
      <c r="U97" s="171">
        <f>G97-I97</f>
        <v>4603422.16</v>
      </c>
      <c r="V97" s="173"/>
      <c r="W97" s="171"/>
    </row>
    <row r="98" spans="1:35" s="170" customFormat="1" ht="37.5" customHeight="1" x14ac:dyDescent="0.25">
      <c r="A98" s="169"/>
      <c r="C98" s="171"/>
      <c r="D98" s="172"/>
      <c r="E98" s="174" t="s">
        <v>220</v>
      </c>
      <c r="F98" s="175"/>
      <c r="G98" s="176">
        <f>12571532-G97</f>
        <v>4025370</v>
      </c>
      <c r="H98" s="177">
        <v>0</v>
      </c>
      <c r="I98" s="176">
        <v>0</v>
      </c>
      <c r="J98" s="177">
        <v>0</v>
      </c>
      <c r="K98" s="176">
        <v>0</v>
      </c>
      <c r="L98" s="178" t="s">
        <v>33</v>
      </c>
      <c r="M98" s="150" t="s">
        <v>33</v>
      </c>
      <c r="N98" s="150" t="s">
        <v>33</v>
      </c>
      <c r="O98" s="79" t="s">
        <v>33</v>
      </c>
      <c r="P98" s="79" t="s">
        <v>33</v>
      </c>
      <c r="Q98" s="179" t="s">
        <v>33</v>
      </c>
      <c r="R98" s="64" t="s">
        <v>33</v>
      </c>
      <c r="S98" s="65"/>
      <c r="T98" s="65"/>
      <c r="U98" s="171"/>
      <c r="V98" s="173"/>
      <c r="W98" s="171"/>
    </row>
    <row r="99" spans="1:35" s="170" customFormat="1" ht="47.25" customHeight="1" x14ac:dyDescent="0.25">
      <c r="A99" s="169"/>
      <c r="C99" s="171"/>
      <c r="D99" s="172"/>
      <c r="E99" s="180" t="s">
        <v>221</v>
      </c>
      <c r="F99" s="181"/>
      <c r="G99" s="182">
        <v>1022.75</v>
      </c>
      <c r="H99" s="183" t="s">
        <v>33</v>
      </c>
      <c r="I99" s="184" t="s">
        <v>33</v>
      </c>
      <c r="J99" s="183" t="s">
        <v>33</v>
      </c>
      <c r="K99" s="184" t="s">
        <v>33</v>
      </c>
      <c r="L99" s="65"/>
      <c r="M99" s="150"/>
      <c r="N99" s="150"/>
      <c r="O99" s="65"/>
      <c r="P99" s="65"/>
      <c r="Q99" s="65"/>
      <c r="R99" s="65"/>
      <c r="S99" s="65"/>
      <c r="T99" s="65"/>
      <c r="U99" s="171"/>
      <c r="V99" s="185"/>
    </row>
    <row r="100" spans="1:35" s="170" customFormat="1" ht="26.25" customHeight="1" x14ac:dyDescent="0.25">
      <c r="A100" s="169"/>
      <c r="C100" s="171"/>
      <c r="D100" s="172"/>
      <c r="E100" s="186"/>
      <c r="F100" s="186"/>
      <c r="G100" s="187"/>
      <c r="H100" s="188"/>
      <c r="I100" s="189"/>
      <c r="J100" s="190"/>
      <c r="K100" s="189"/>
      <c r="L100" s="191"/>
      <c r="M100" s="192"/>
      <c r="N100" s="192"/>
      <c r="O100" s="191"/>
      <c r="P100" s="191"/>
      <c r="Q100" s="191"/>
      <c r="R100" s="191"/>
      <c r="S100" s="191"/>
      <c r="T100" s="191"/>
      <c r="V100" s="185"/>
    </row>
    <row r="101" spans="1:35" s="170" customFormat="1" ht="26.25" customHeight="1" x14ac:dyDescent="0.25">
      <c r="A101" s="169"/>
      <c r="C101" s="171"/>
      <c r="D101" s="172"/>
      <c r="E101" s="186"/>
      <c r="F101" s="186"/>
      <c r="G101" s="187"/>
      <c r="H101" s="188"/>
      <c r="I101" s="189"/>
      <c r="J101" s="190"/>
      <c r="K101" s="189"/>
      <c r="L101" s="191"/>
      <c r="M101" s="192"/>
      <c r="N101" s="192"/>
      <c r="O101" s="191"/>
      <c r="P101" s="191"/>
      <c r="Q101" s="191"/>
      <c r="R101" s="191"/>
      <c r="S101" s="191"/>
      <c r="T101" s="191"/>
      <c r="V101" s="185"/>
    </row>
    <row r="102" spans="1:35" s="170" customFormat="1" ht="33" customHeight="1" x14ac:dyDescent="0.25">
      <c r="A102" s="193"/>
      <c r="C102" s="171"/>
      <c r="D102" s="172"/>
      <c r="E102" s="186"/>
      <c r="F102" s="186"/>
      <c r="G102" s="187"/>
      <c r="H102" s="188"/>
      <c r="I102" s="189"/>
      <c r="J102" s="194"/>
      <c r="K102" s="189"/>
      <c r="L102" s="191"/>
      <c r="M102" s="192"/>
      <c r="N102" s="192"/>
      <c r="O102" s="191"/>
      <c r="P102" s="191"/>
      <c r="Q102" s="191"/>
      <c r="R102" s="191"/>
      <c r="S102" s="191"/>
      <c r="T102" s="191"/>
      <c r="U102" s="171"/>
      <c r="V102" s="185"/>
    </row>
    <row r="103" spans="1:35" s="170" customFormat="1" ht="18.75" hidden="1" customHeight="1" x14ac:dyDescent="0.2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V103" s="185"/>
    </row>
    <row r="104" spans="1:35" s="170" customFormat="1" ht="6.75" customHeight="1" x14ac:dyDescent="0.25">
      <c r="A104" s="193"/>
      <c r="C104" s="171"/>
      <c r="D104" s="172"/>
      <c r="E104" s="186"/>
      <c r="F104" s="186"/>
      <c r="G104" s="187"/>
      <c r="H104" s="196"/>
      <c r="I104" s="189"/>
      <c r="J104" s="197"/>
      <c r="K104" s="189"/>
      <c r="L104" s="191"/>
      <c r="M104" s="192"/>
      <c r="N104" s="192"/>
      <c r="O104" s="191"/>
      <c r="P104" s="191"/>
      <c r="Q104" s="191"/>
      <c r="R104" s="191"/>
      <c r="S104" s="191"/>
      <c r="T104" s="191"/>
      <c r="V104" s="185"/>
    </row>
    <row r="105" spans="1:35" s="170" customFormat="1" ht="30" hidden="1" customHeight="1" x14ac:dyDescent="0.25">
      <c r="A105" s="169"/>
      <c r="C105" s="171"/>
      <c r="D105" s="172"/>
      <c r="E105" s="186"/>
      <c r="F105" s="186"/>
      <c r="G105" s="187"/>
      <c r="H105" s="196"/>
      <c r="I105" s="189"/>
      <c r="J105" s="197"/>
      <c r="K105" s="189"/>
      <c r="L105" s="191"/>
      <c r="M105" s="192"/>
      <c r="N105" s="192"/>
      <c r="O105" s="191"/>
      <c r="P105" s="191"/>
      <c r="Q105" s="191"/>
      <c r="R105" s="191"/>
      <c r="S105" s="191"/>
      <c r="T105" s="191"/>
      <c r="V105" s="185"/>
    </row>
    <row r="106" spans="1:35" s="170" customFormat="1" ht="28.5" customHeight="1" x14ac:dyDescent="0.25">
      <c r="C106" s="171"/>
      <c r="D106" s="172"/>
      <c r="E106" s="198"/>
      <c r="F106" s="186"/>
      <c r="G106" s="187"/>
      <c r="H106" s="199"/>
      <c r="I106" s="200"/>
      <c r="J106" s="201"/>
      <c r="K106" s="200"/>
      <c r="L106" s="191"/>
      <c r="M106" s="192"/>
      <c r="N106" s="192"/>
      <c r="O106" s="191"/>
      <c r="P106" s="191"/>
      <c r="Q106" s="191"/>
      <c r="R106" s="191"/>
      <c r="S106" s="191"/>
      <c r="T106" s="191"/>
    </row>
    <row r="107" spans="1:35" s="170" customFormat="1" ht="21.75" customHeight="1" x14ac:dyDescent="0.25">
      <c r="C107" s="171"/>
      <c r="D107" s="172"/>
      <c r="E107" s="202"/>
      <c r="F107" s="172"/>
      <c r="G107" s="187"/>
      <c r="H107" s="201"/>
      <c r="I107" s="200"/>
      <c r="J107" s="201"/>
      <c r="K107" s="200"/>
      <c r="L107" s="191"/>
      <c r="M107" s="203"/>
      <c r="N107" s="203"/>
      <c r="O107" s="191"/>
      <c r="P107" s="191"/>
      <c r="Q107" s="191"/>
      <c r="R107" s="191"/>
      <c r="S107" s="191"/>
      <c r="T107" s="191"/>
      <c r="V107" s="171"/>
    </row>
    <row r="108" spans="1:35" ht="15.75" customHeight="1" x14ac:dyDescent="0.25">
      <c r="C108" s="185">
        <f>C106-C107</f>
        <v>0</v>
      </c>
      <c r="D108" s="1"/>
      <c r="E108" s="185"/>
      <c r="F108" s="1"/>
      <c r="G108" s="3"/>
      <c r="U108" s="185"/>
    </row>
    <row r="109" spans="1:35" ht="15.75" customHeight="1" x14ac:dyDescent="0.25">
      <c r="C109" s="1"/>
      <c r="D109" s="204">
        <f>C106-C107</f>
        <v>0</v>
      </c>
      <c r="E109" s="185"/>
      <c r="F109" s="1"/>
      <c r="G109" s="3"/>
      <c r="P109" s="97" t="s">
        <v>222</v>
      </c>
      <c r="Q109" s="97"/>
      <c r="R109" s="97"/>
      <c r="S109" s="97"/>
      <c r="T109" s="97"/>
    </row>
    <row r="110" spans="1:35" ht="15.75" customHeight="1" x14ac:dyDescent="0.25">
      <c r="C110" s="1"/>
      <c r="D110" s="1"/>
      <c r="E110" s="1"/>
      <c r="F110" s="1"/>
      <c r="G110" s="3"/>
    </row>
    <row r="111" spans="1:35" ht="15.75" customHeight="1" x14ac:dyDescent="0.25">
      <c r="C111" s="1"/>
      <c r="D111" s="1"/>
      <c r="E111" s="1"/>
      <c r="F111" s="1"/>
      <c r="G111" s="3"/>
    </row>
    <row r="112" spans="1:35" s="3" customFormat="1" ht="15.75" customHeight="1" x14ac:dyDescent="0.25">
      <c r="A112" s="1"/>
      <c r="B112" s="1"/>
      <c r="C112" s="1"/>
      <c r="D112" s="1"/>
      <c r="E112" s="1"/>
      <c r="F112" s="1"/>
      <c r="H112" s="4"/>
      <c r="I112" s="1"/>
      <c r="J112" s="5"/>
      <c r="K112" s="1"/>
      <c r="L112" s="6"/>
      <c r="M112" s="1"/>
      <c r="N112" s="1"/>
      <c r="O112" s="1"/>
      <c r="P112" s="6"/>
      <c r="Q112" s="6"/>
      <c r="R112" s="6"/>
      <c r="S112" s="6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s="3" customFormat="1" ht="15.75" customHeight="1" x14ac:dyDescent="0.25">
      <c r="A113" s="1"/>
      <c r="B113" s="1"/>
      <c r="C113" s="1"/>
      <c r="D113" s="1"/>
      <c r="E113" s="1"/>
      <c r="F113" s="1"/>
      <c r="H113" s="4"/>
      <c r="I113" s="1"/>
      <c r="J113" s="5"/>
      <c r="K113" s="1"/>
      <c r="L113" s="6"/>
      <c r="M113" s="1"/>
      <c r="N113" s="1"/>
      <c r="O113" s="1"/>
      <c r="P113" s="6"/>
      <c r="Q113" s="6"/>
      <c r="R113" s="6"/>
      <c r="S113" s="6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s="3" customFormat="1" ht="15.75" customHeight="1" x14ac:dyDescent="0.25">
      <c r="A114" s="1"/>
      <c r="B114" s="1"/>
      <c r="C114" s="1"/>
      <c r="D114" s="1"/>
      <c r="E114" s="1"/>
      <c r="F114" s="1"/>
      <c r="H114" s="4"/>
      <c r="I114" s="1"/>
      <c r="J114" s="5"/>
      <c r="K114" s="1"/>
      <c r="L114" s="6"/>
      <c r="M114" s="1"/>
      <c r="N114" s="1"/>
      <c r="O114" s="1"/>
      <c r="P114" s="6"/>
      <c r="Q114" s="6"/>
      <c r="R114" s="6"/>
      <c r="S114" s="6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s="3" customFormat="1" ht="15.75" customHeight="1" x14ac:dyDescent="0.25">
      <c r="A115" s="1"/>
      <c r="B115" s="1"/>
      <c r="C115" s="1"/>
      <c r="D115" s="1"/>
      <c r="E115" s="1"/>
      <c r="F115" s="1"/>
      <c r="H115" s="4"/>
      <c r="I115" s="1"/>
      <c r="J115" s="5"/>
      <c r="K115" s="1"/>
      <c r="L115" s="6"/>
      <c r="M115" s="1"/>
      <c r="N115" s="1"/>
      <c r="O115" s="1"/>
      <c r="P115" s="6"/>
      <c r="Q115" s="6"/>
      <c r="R115" s="6"/>
      <c r="S115" s="6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s="3" customFormat="1" ht="15.75" customHeight="1" x14ac:dyDescent="0.25">
      <c r="A116" s="1"/>
      <c r="B116" s="1"/>
      <c r="C116" s="1"/>
      <c r="D116" s="1"/>
      <c r="E116" s="1"/>
      <c r="F116" s="1"/>
      <c r="H116" s="4"/>
      <c r="I116" s="1"/>
      <c r="J116" s="5"/>
      <c r="K116" s="1"/>
      <c r="L116" s="6"/>
      <c r="M116" s="1"/>
      <c r="N116" s="1"/>
      <c r="O116" s="1"/>
      <c r="P116" s="6"/>
      <c r="Q116" s="6"/>
      <c r="R116" s="6"/>
      <c r="S116" s="6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s="3" customFormat="1" x14ac:dyDescent="0.25">
      <c r="A117" s="1"/>
      <c r="B117" s="1"/>
      <c r="C117" s="2"/>
      <c r="D117" s="1"/>
      <c r="E117" s="1"/>
      <c r="F117" s="1"/>
      <c r="H117" s="4"/>
      <c r="I117" s="1"/>
      <c r="J117" s="5"/>
      <c r="K117" s="1"/>
      <c r="L117" s="6"/>
      <c r="M117" s="1"/>
      <c r="N117" s="1"/>
      <c r="O117" s="1"/>
      <c r="P117" s="6"/>
      <c r="Q117" s="6"/>
      <c r="R117" s="6"/>
      <c r="S117" s="6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s="3" customFormat="1" x14ac:dyDescent="0.25">
      <c r="A118" s="1"/>
      <c r="B118" s="1"/>
      <c r="C118" s="2"/>
      <c r="D118" s="1"/>
      <c r="E118" s="1"/>
      <c r="F118" s="1"/>
      <c r="H118" s="4"/>
      <c r="I118" s="1"/>
      <c r="J118" s="5"/>
      <c r="K118" s="1"/>
      <c r="L118" s="6"/>
      <c r="M118" s="1"/>
      <c r="N118" s="1"/>
      <c r="O118" s="1"/>
      <c r="P118" s="6"/>
      <c r="Q118" s="6"/>
      <c r="R118" s="6"/>
      <c r="S118" s="6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s="3" customFormat="1" x14ac:dyDescent="0.25">
      <c r="A119" s="1"/>
      <c r="B119" s="1"/>
      <c r="C119" s="2"/>
      <c r="D119" s="1"/>
      <c r="E119" s="1"/>
      <c r="F119" s="1"/>
      <c r="H119" s="4"/>
      <c r="I119" s="1"/>
      <c r="J119" s="5"/>
      <c r="K119" s="1"/>
      <c r="L119" s="6"/>
      <c r="M119" s="1"/>
      <c r="N119" s="1"/>
      <c r="O119" s="1"/>
      <c r="P119" s="6"/>
      <c r="Q119" s="6"/>
      <c r="R119" s="6"/>
      <c r="S119" s="6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s="3" customFormat="1" x14ac:dyDescent="0.25">
      <c r="A120" s="1"/>
      <c r="B120" s="1"/>
      <c r="C120" s="2"/>
      <c r="D120" s="1"/>
      <c r="E120" s="1"/>
      <c r="F120" s="1"/>
      <c r="H120" s="4"/>
      <c r="I120" s="1"/>
      <c r="J120" s="5"/>
      <c r="K120" s="1"/>
      <c r="L120" s="6"/>
      <c r="M120" s="1"/>
      <c r="N120" s="1"/>
      <c r="O120" s="1"/>
      <c r="P120" s="6"/>
      <c r="Q120" s="6"/>
      <c r="R120" s="6"/>
      <c r="S120" s="6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s="3" customFormat="1" x14ac:dyDescent="0.25">
      <c r="A121" s="1"/>
      <c r="B121" s="1"/>
      <c r="C121" s="2"/>
      <c r="D121" s="1"/>
      <c r="E121" s="1"/>
      <c r="F121" s="1"/>
      <c r="H121" s="4"/>
      <c r="I121" s="1"/>
      <c r="J121" s="5"/>
      <c r="K121" s="1"/>
      <c r="L121" s="6"/>
      <c r="M121" s="1"/>
      <c r="N121" s="1"/>
      <c r="O121" s="1"/>
      <c r="P121" s="6"/>
      <c r="Q121" s="6"/>
      <c r="R121" s="6"/>
      <c r="S121" s="6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s="3" customFormat="1" x14ac:dyDescent="0.25">
      <c r="A122" s="1"/>
      <c r="B122" s="1"/>
      <c r="C122" s="2"/>
      <c r="D122" s="1"/>
      <c r="E122" s="1"/>
      <c r="F122" s="1"/>
      <c r="H122" s="4"/>
      <c r="I122" s="1"/>
      <c r="J122" s="5"/>
      <c r="K122" s="1"/>
      <c r="L122" s="6"/>
      <c r="M122" s="1"/>
      <c r="N122" s="1"/>
      <c r="O122" s="1"/>
      <c r="P122" s="6"/>
      <c r="Q122" s="6"/>
      <c r="R122" s="6"/>
      <c r="S122" s="6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s="3" customFormat="1" x14ac:dyDescent="0.25">
      <c r="A123" s="1"/>
      <c r="B123" s="1"/>
      <c r="C123" s="2"/>
      <c r="D123" s="1"/>
      <c r="E123" s="1"/>
      <c r="F123" s="1"/>
      <c r="H123" s="4"/>
      <c r="I123" s="1"/>
      <c r="J123" s="5"/>
      <c r="K123" s="1"/>
      <c r="L123" s="6"/>
      <c r="M123" s="1"/>
      <c r="N123" s="1"/>
      <c r="O123" s="1"/>
      <c r="P123" s="6"/>
      <c r="Q123" s="6"/>
      <c r="R123" s="6"/>
      <c r="S123" s="6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s="3" customFormat="1" x14ac:dyDescent="0.25">
      <c r="A124" s="1"/>
      <c r="B124" s="1"/>
      <c r="C124" s="2"/>
      <c r="D124" s="1"/>
      <c r="E124" s="1"/>
      <c r="F124" s="1"/>
      <c r="H124" s="4"/>
      <c r="I124" s="1"/>
      <c r="J124" s="5"/>
      <c r="K124" s="1"/>
      <c r="L124" s="6"/>
      <c r="M124" s="1"/>
      <c r="N124" s="1"/>
      <c r="O124" s="1"/>
      <c r="P124" s="6"/>
      <c r="Q124" s="6"/>
      <c r="R124" s="6"/>
      <c r="S124" s="6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s="3" customFormat="1" x14ac:dyDescent="0.25">
      <c r="A125" s="1"/>
      <c r="B125" s="1"/>
      <c r="C125" s="2"/>
      <c r="D125" s="1"/>
      <c r="E125" s="1"/>
      <c r="F125" s="1"/>
      <c r="H125" s="4"/>
      <c r="I125" s="1"/>
      <c r="J125" s="5"/>
      <c r="K125" s="1"/>
      <c r="L125" s="6"/>
      <c r="M125" s="1"/>
      <c r="N125" s="1"/>
      <c r="O125" s="1"/>
      <c r="P125" s="6"/>
      <c r="Q125" s="6"/>
      <c r="R125" s="6"/>
      <c r="S125" s="6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s="3" customFormat="1" x14ac:dyDescent="0.25">
      <c r="A126" s="1"/>
      <c r="B126" s="1"/>
      <c r="C126" s="2"/>
      <c r="D126" s="1"/>
      <c r="E126" s="1"/>
      <c r="F126" s="1"/>
      <c r="H126" s="4"/>
      <c r="I126" s="1"/>
      <c r="J126" s="5"/>
      <c r="K126" s="1"/>
      <c r="L126" s="6"/>
      <c r="M126" s="1"/>
      <c r="N126" s="1"/>
      <c r="O126" s="1"/>
      <c r="P126" s="6"/>
      <c r="Q126" s="6"/>
      <c r="R126" s="6"/>
      <c r="S126" s="6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s="3" customFormat="1" x14ac:dyDescent="0.25">
      <c r="A127" s="1"/>
      <c r="B127" s="1"/>
      <c r="C127" s="2"/>
      <c r="D127" s="1"/>
      <c r="E127" s="1"/>
      <c r="F127" s="1"/>
      <c r="H127" s="4"/>
      <c r="I127" s="1"/>
      <c r="J127" s="5"/>
      <c r="K127" s="1"/>
      <c r="L127" s="6"/>
      <c r="M127" s="1"/>
      <c r="N127" s="1"/>
      <c r="O127" s="1"/>
      <c r="P127" s="6"/>
      <c r="Q127" s="6"/>
      <c r="R127" s="6"/>
      <c r="S127" s="6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s="3" customFormat="1" x14ac:dyDescent="0.25">
      <c r="A128" s="1"/>
      <c r="B128" s="1"/>
      <c r="C128" s="2"/>
      <c r="D128" s="1"/>
      <c r="E128" s="1"/>
      <c r="F128" s="1"/>
      <c r="H128" s="4"/>
      <c r="I128" s="1"/>
      <c r="J128" s="5"/>
      <c r="K128" s="1"/>
      <c r="L128" s="6"/>
      <c r="M128" s="1"/>
      <c r="N128" s="1"/>
      <c r="O128" s="1"/>
      <c r="P128" s="6"/>
      <c r="Q128" s="6"/>
      <c r="R128" s="6"/>
      <c r="S128" s="6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s="3" customFormat="1" x14ac:dyDescent="0.25">
      <c r="A129" s="1"/>
      <c r="B129" s="1"/>
      <c r="C129" s="2"/>
      <c r="D129" s="1"/>
      <c r="E129" s="1"/>
      <c r="F129" s="1"/>
      <c r="H129" s="4"/>
      <c r="I129" s="1"/>
      <c r="J129" s="5"/>
      <c r="K129" s="1"/>
      <c r="L129" s="6"/>
      <c r="M129" s="1"/>
      <c r="N129" s="1"/>
      <c r="O129" s="1"/>
      <c r="P129" s="6"/>
      <c r="Q129" s="6"/>
      <c r="R129" s="6"/>
      <c r="S129" s="6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s="3" customFormat="1" x14ac:dyDescent="0.25">
      <c r="A130" s="1"/>
      <c r="B130" s="1"/>
      <c r="C130" s="2"/>
      <c r="D130" s="1"/>
      <c r="E130" s="1"/>
      <c r="F130" s="1"/>
      <c r="H130" s="4"/>
      <c r="I130" s="1"/>
      <c r="J130" s="5"/>
      <c r="K130" s="1"/>
      <c r="L130" s="6"/>
      <c r="M130" s="1"/>
      <c r="N130" s="1"/>
      <c r="O130" s="1"/>
      <c r="P130" s="6"/>
      <c r="Q130" s="6"/>
      <c r="R130" s="6"/>
      <c r="S130" s="6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s="3" customFormat="1" x14ac:dyDescent="0.25">
      <c r="A131" s="1"/>
      <c r="B131" s="1"/>
      <c r="C131" s="2"/>
      <c r="D131" s="1"/>
      <c r="E131" s="1"/>
      <c r="F131" s="1"/>
      <c r="H131" s="4"/>
      <c r="I131" s="1"/>
      <c r="J131" s="5"/>
      <c r="K131" s="1"/>
      <c r="L131" s="6"/>
      <c r="M131" s="1"/>
      <c r="N131" s="1"/>
      <c r="O131" s="1"/>
      <c r="P131" s="6"/>
      <c r="Q131" s="6"/>
      <c r="R131" s="6"/>
      <c r="S131" s="6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s="3" customFormat="1" x14ac:dyDescent="0.25">
      <c r="A132" s="1"/>
      <c r="B132" s="1"/>
      <c r="C132" s="2"/>
      <c r="D132" s="1"/>
      <c r="E132" s="1"/>
      <c r="F132" s="1"/>
      <c r="H132" s="4"/>
      <c r="I132" s="1"/>
      <c r="J132" s="5"/>
      <c r="K132" s="1"/>
      <c r="L132" s="6"/>
      <c r="M132" s="1"/>
      <c r="N132" s="1"/>
      <c r="O132" s="1"/>
      <c r="P132" s="6"/>
      <c r="Q132" s="6"/>
      <c r="R132" s="6"/>
      <c r="S132" s="6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s="3" customFormat="1" x14ac:dyDescent="0.25">
      <c r="A133" s="1"/>
      <c r="B133" s="1"/>
      <c r="C133" s="2"/>
      <c r="D133" s="1"/>
      <c r="E133" s="1"/>
      <c r="F133" s="1"/>
      <c r="H133" s="4"/>
      <c r="I133" s="1"/>
      <c r="J133" s="5"/>
      <c r="K133" s="1"/>
      <c r="L133" s="6"/>
      <c r="M133" s="1"/>
      <c r="N133" s="1"/>
      <c r="O133" s="1"/>
      <c r="P133" s="6"/>
      <c r="Q133" s="6"/>
      <c r="R133" s="6"/>
      <c r="S133" s="6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s="3" customFormat="1" x14ac:dyDescent="0.25">
      <c r="A134" s="1"/>
      <c r="B134" s="1"/>
      <c r="C134" s="2"/>
      <c r="D134" s="1"/>
      <c r="E134" s="1"/>
      <c r="F134" s="1"/>
      <c r="H134" s="4"/>
      <c r="I134" s="1"/>
      <c r="J134" s="5"/>
      <c r="K134" s="1"/>
      <c r="L134" s="6"/>
      <c r="M134" s="1"/>
      <c r="N134" s="1"/>
      <c r="O134" s="1"/>
      <c r="P134" s="6"/>
      <c r="Q134" s="6"/>
      <c r="R134" s="6"/>
      <c r="S134" s="6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s="3" customFormat="1" x14ac:dyDescent="0.25">
      <c r="A135" s="1"/>
      <c r="B135" s="1"/>
      <c r="C135" s="2"/>
      <c r="D135" s="1"/>
      <c r="E135" s="1"/>
      <c r="F135" s="1"/>
      <c r="H135" s="4"/>
      <c r="I135" s="1"/>
      <c r="J135" s="5"/>
      <c r="K135" s="1"/>
      <c r="L135" s="6"/>
      <c r="M135" s="1"/>
      <c r="N135" s="1"/>
      <c r="O135" s="1"/>
      <c r="P135" s="6"/>
      <c r="Q135" s="6"/>
      <c r="R135" s="6"/>
      <c r="S135" s="6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s="3" customFormat="1" x14ac:dyDescent="0.25">
      <c r="A136" s="1"/>
      <c r="B136" s="1"/>
      <c r="C136" s="2"/>
      <c r="D136" s="1"/>
      <c r="E136" s="1"/>
      <c r="F136" s="1"/>
      <c r="H136" s="4"/>
      <c r="I136" s="1"/>
      <c r="J136" s="5"/>
      <c r="K136" s="1"/>
      <c r="L136" s="6"/>
      <c r="M136" s="1"/>
      <c r="N136" s="1"/>
      <c r="O136" s="1"/>
      <c r="P136" s="6"/>
      <c r="Q136" s="6"/>
      <c r="R136" s="6"/>
      <c r="S136" s="6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s="3" customFormat="1" x14ac:dyDescent="0.25">
      <c r="A137" s="1"/>
      <c r="B137" s="1"/>
      <c r="C137" s="2"/>
      <c r="D137" s="1"/>
      <c r="E137" s="1"/>
      <c r="F137" s="1"/>
      <c r="H137" s="4"/>
      <c r="I137" s="1"/>
      <c r="J137" s="5"/>
      <c r="K137" s="1"/>
      <c r="L137" s="6"/>
      <c r="M137" s="1"/>
      <c r="N137" s="1"/>
      <c r="O137" s="1"/>
      <c r="P137" s="6"/>
      <c r="Q137" s="6"/>
      <c r="R137" s="6"/>
      <c r="S137" s="6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s="3" customFormat="1" x14ac:dyDescent="0.25">
      <c r="A138" s="1"/>
      <c r="B138" s="1"/>
      <c r="C138" s="2"/>
      <c r="D138" s="1"/>
      <c r="E138" s="1"/>
      <c r="F138" s="1"/>
      <c r="H138" s="4"/>
      <c r="I138" s="1"/>
      <c r="J138" s="5"/>
      <c r="K138" s="1"/>
      <c r="L138" s="6"/>
      <c r="M138" s="1"/>
      <c r="N138" s="1"/>
      <c r="O138" s="1"/>
      <c r="P138" s="6"/>
      <c r="Q138" s="6"/>
      <c r="R138" s="6"/>
      <c r="S138" s="6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s="3" customFormat="1" ht="18.75" x14ac:dyDescent="0.3">
      <c r="A139" s="1"/>
      <c r="B139" s="205" t="s">
        <v>223</v>
      </c>
      <c r="C139" s="2"/>
      <c r="D139" s="1"/>
      <c r="E139" s="1"/>
      <c r="F139" s="1"/>
      <c r="H139" s="4"/>
      <c r="I139" s="1"/>
      <c r="J139" s="5"/>
      <c r="K139" s="1"/>
      <c r="L139" s="6"/>
      <c r="M139" s="1"/>
      <c r="N139" s="1"/>
      <c r="O139" s="1"/>
      <c r="P139" s="6"/>
      <c r="Q139" s="6"/>
      <c r="R139" s="6"/>
      <c r="S139" s="6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s="3" customFormat="1" x14ac:dyDescent="0.25">
      <c r="A140" s="1"/>
      <c r="B140" s="1"/>
      <c r="C140" s="2"/>
      <c r="D140" s="1"/>
      <c r="E140" s="1"/>
      <c r="F140" s="1"/>
      <c r="H140" s="4"/>
      <c r="I140" s="1"/>
      <c r="J140" s="5"/>
      <c r="K140" s="1"/>
      <c r="L140" s="6"/>
      <c r="M140" s="1"/>
      <c r="N140" s="1"/>
      <c r="O140" s="1"/>
      <c r="P140" s="6"/>
      <c r="Q140" s="6"/>
      <c r="R140" s="6"/>
      <c r="S140" s="6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s="3" customFormat="1" x14ac:dyDescent="0.25">
      <c r="A141" s="1"/>
      <c r="B141" s="1" t="s">
        <v>224</v>
      </c>
      <c r="C141" s="2"/>
      <c r="D141" s="1"/>
      <c r="E141" s="1"/>
      <c r="F141" s="1"/>
      <c r="H141" s="4"/>
      <c r="I141" s="1"/>
      <c r="J141" s="5"/>
      <c r="K141" s="1"/>
      <c r="L141" s="6"/>
      <c r="M141" s="1"/>
      <c r="N141" s="1"/>
      <c r="O141" s="1"/>
      <c r="P141" s="6"/>
      <c r="Q141" s="6"/>
      <c r="R141" s="6"/>
      <c r="S141" s="6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s="3" customFormat="1" x14ac:dyDescent="0.25">
      <c r="A142" s="1"/>
      <c r="B142" s="1" t="s">
        <v>225</v>
      </c>
      <c r="C142" s="2"/>
      <c r="D142" s="1"/>
      <c r="E142" s="1"/>
      <c r="F142" s="1"/>
      <c r="H142" s="4"/>
      <c r="I142" s="1"/>
      <c r="J142" s="5"/>
      <c r="K142" s="1"/>
      <c r="L142" s="6"/>
      <c r="M142" s="1"/>
      <c r="N142" s="1"/>
      <c r="O142" s="1"/>
      <c r="P142" s="6"/>
      <c r="Q142" s="6"/>
      <c r="R142" s="6"/>
      <c r="S142" s="6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s="3" customFormat="1" x14ac:dyDescent="0.25">
      <c r="A143" s="1"/>
      <c r="B143" s="1" t="s">
        <v>226</v>
      </c>
      <c r="C143" s="2"/>
      <c r="D143" s="1"/>
      <c r="E143" s="1"/>
      <c r="F143" s="1"/>
      <c r="H143" s="4"/>
      <c r="I143" s="1"/>
      <c r="J143" s="5"/>
      <c r="K143" s="1"/>
      <c r="L143" s="6"/>
      <c r="M143" s="1"/>
      <c r="N143" s="1"/>
      <c r="O143" s="1"/>
      <c r="P143" s="6"/>
      <c r="Q143" s="6"/>
      <c r="R143" s="6"/>
      <c r="S143" s="6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s="3" customFormat="1" x14ac:dyDescent="0.25">
      <c r="A144" s="1"/>
      <c r="B144" s="1"/>
      <c r="C144" s="2"/>
      <c r="D144" s="1"/>
      <c r="E144" s="1"/>
      <c r="F144" s="1"/>
      <c r="H144" s="4"/>
      <c r="I144" s="1"/>
      <c r="J144" s="5"/>
      <c r="K144" s="1"/>
      <c r="L144" s="6"/>
      <c r="M144" s="1"/>
      <c r="N144" s="1"/>
      <c r="O144" s="1"/>
      <c r="P144" s="6"/>
      <c r="Q144" s="6"/>
      <c r="R144" s="6"/>
      <c r="S144" s="6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s="3" customFormat="1" x14ac:dyDescent="0.25">
      <c r="A145" s="1"/>
      <c r="B145" s="1" t="s">
        <v>227</v>
      </c>
      <c r="C145" s="2"/>
      <c r="D145" s="1"/>
      <c r="E145" s="1"/>
      <c r="F145" s="1"/>
      <c r="H145" s="4"/>
      <c r="I145" s="1"/>
      <c r="J145" s="5"/>
      <c r="K145" s="1"/>
      <c r="L145" s="6"/>
      <c r="M145" s="1"/>
      <c r="N145" s="1"/>
      <c r="O145" s="1"/>
      <c r="P145" s="6"/>
      <c r="Q145" s="6"/>
      <c r="R145" s="6"/>
      <c r="S145" s="6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s="3" customFormat="1" x14ac:dyDescent="0.25">
      <c r="A146" s="1"/>
      <c r="B146" s="1" t="s">
        <v>228</v>
      </c>
      <c r="C146" s="2"/>
      <c r="D146" s="1"/>
      <c r="E146" s="1"/>
      <c r="F146" s="1"/>
      <c r="H146" s="4"/>
      <c r="I146" s="1"/>
      <c r="J146" s="5"/>
      <c r="K146" s="1"/>
      <c r="L146" s="6"/>
      <c r="M146" s="1"/>
      <c r="N146" s="1"/>
      <c r="O146" s="1"/>
      <c r="P146" s="6"/>
      <c r="Q146" s="6"/>
      <c r="R146" s="6"/>
      <c r="S146" s="6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s="3" customFormat="1" x14ac:dyDescent="0.25">
      <c r="A147" s="1"/>
      <c r="B147" s="1" t="s">
        <v>229</v>
      </c>
      <c r="C147" s="2"/>
      <c r="D147" s="1"/>
      <c r="E147" s="1"/>
      <c r="F147" s="1"/>
      <c r="H147" s="4"/>
      <c r="I147" s="1"/>
      <c r="J147" s="5"/>
      <c r="K147" s="1"/>
      <c r="L147" s="6"/>
      <c r="M147" s="1"/>
      <c r="N147" s="1"/>
      <c r="O147" s="1"/>
      <c r="P147" s="6"/>
      <c r="Q147" s="6"/>
      <c r="R147" s="6"/>
      <c r="S147" s="6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s="3" customFormat="1" x14ac:dyDescent="0.25">
      <c r="A148" s="1"/>
      <c r="B148" s="1" t="s">
        <v>230</v>
      </c>
      <c r="C148" s="2"/>
      <c r="D148" s="1"/>
      <c r="E148" s="1"/>
      <c r="F148" s="1"/>
      <c r="H148" s="4"/>
      <c r="I148" s="1"/>
      <c r="J148" s="5"/>
      <c r="K148" s="1"/>
      <c r="L148" s="6"/>
      <c r="M148" s="1"/>
      <c r="N148" s="1"/>
      <c r="O148" s="1"/>
      <c r="P148" s="6"/>
      <c r="Q148" s="6"/>
      <c r="R148" s="6"/>
      <c r="S148" s="6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s="3" customFormat="1" x14ac:dyDescent="0.25">
      <c r="A149" s="1"/>
      <c r="B149" s="1" t="s">
        <v>231</v>
      </c>
      <c r="C149" s="2"/>
      <c r="D149" s="1"/>
      <c r="E149" s="1"/>
      <c r="F149" s="1"/>
      <c r="H149" s="4"/>
      <c r="I149" s="1"/>
      <c r="J149" s="5"/>
      <c r="K149" s="1"/>
      <c r="L149" s="6"/>
      <c r="M149" s="1"/>
      <c r="N149" s="1"/>
      <c r="O149" s="1"/>
      <c r="P149" s="6"/>
      <c r="Q149" s="6"/>
      <c r="R149" s="6"/>
      <c r="S149" s="6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s="3" customFormat="1" x14ac:dyDescent="0.25">
      <c r="A150" s="1"/>
      <c r="B150" s="1" t="s">
        <v>232</v>
      </c>
      <c r="C150" s="2"/>
      <c r="D150" s="1"/>
      <c r="E150" s="1"/>
      <c r="F150" s="1"/>
      <c r="H150" s="4"/>
      <c r="I150" s="1"/>
      <c r="J150" s="5"/>
      <c r="K150" s="1"/>
      <c r="L150" s="6"/>
      <c r="M150" s="1"/>
      <c r="N150" s="1"/>
      <c r="O150" s="1"/>
      <c r="P150" s="6"/>
      <c r="Q150" s="6"/>
      <c r="R150" s="6"/>
      <c r="S150" s="6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s="3" customFormat="1" x14ac:dyDescent="0.25">
      <c r="A151" s="1"/>
      <c r="B151" s="1" t="s">
        <v>233</v>
      </c>
      <c r="C151" s="2"/>
      <c r="D151" s="1"/>
      <c r="E151" s="1"/>
      <c r="F151" s="1"/>
      <c r="H151" s="4"/>
      <c r="I151" s="1"/>
      <c r="J151" s="5"/>
      <c r="K151" s="1"/>
      <c r="L151" s="6"/>
      <c r="M151" s="1"/>
      <c r="N151" s="1"/>
      <c r="O151" s="1"/>
      <c r="P151" s="6"/>
      <c r="Q151" s="6"/>
      <c r="R151" s="6"/>
      <c r="S151" s="6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s="3" customFormat="1" x14ac:dyDescent="0.25">
      <c r="A152" s="1"/>
      <c r="B152" s="1" t="s">
        <v>234</v>
      </c>
      <c r="C152" s="2"/>
      <c r="D152" s="1"/>
      <c r="E152" s="1"/>
      <c r="F152" s="1"/>
      <c r="H152" s="4"/>
      <c r="I152" s="1"/>
      <c r="J152" s="5"/>
      <c r="K152" s="1"/>
      <c r="L152" s="6"/>
      <c r="M152" s="1"/>
      <c r="N152" s="1"/>
      <c r="O152" s="1"/>
      <c r="P152" s="6"/>
      <c r="Q152" s="6"/>
      <c r="R152" s="6"/>
      <c r="S152" s="6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s="3" customFormat="1" x14ac:dyDescent="0.25">
      <c r="A153" s="1"/>
      <c r="B153" s="1" t="s">
        <v>235</v>
      </c>
      <c r="C153" s="2"/>
      <c r="D153" s="1"/>
      <c r="E153" s="1"/>
      <c r="F153" s="1"/>
      <c r="H153" s="4"/>
      <c r="I153" s="1"/>
      <c r="J153" s="5"/>
      <c r="K153" s="1"/>
      <c r="L153" s="6"/>
      <c r="M153" s="1"/>
      <c r="N153" s="1"/>
      <c r="O153" s="1"/>
      <c r="P153" s="6"/>
      <c r="Q153" s="6"/>
      <c r="R153" s="6"/>
      <c r="S153" s="6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s="3" customFormat="1" x14ac:dyDescent="0.25">
      <c r="A154" s="1"/>
      <c r="B154" s="1" t="s">
        <v>236</v>
      </c>
      <c r="C154" s="2"/>
      <c r="D154" s="1"/>
      <c r="E154" s="1"/>
      <c r="F154" s="1"/>
      <c r="H154" s="4"/>
      <c r="I154" s="1"/>
      <c r="J154" s="5"/>
      <c r="K154" s="1"/>
      <c r="L154" s="6"/>
      <c r="M154" s="1"/>
      <c r="N154" s="1"/>
      <c r="O154" s="1"/>
      <c r="P154" s="6"/>
      <c r="Q154" s="6"/>
      <c r="R154" s="6"/>
      <c r="S154" s="6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s="3" customFormat="1" x14ac:dyDescent="0.25">
      <c r="A155" s="1"/>
      <c r="B155" s="1" t="s">
        <v>237</v>
      </c>
      <c r="C155" s="2"/>
      <c r="D155" s="1"/>
      <c r="E155" s="1"/>
      <c r="F155" s="1"/>
      <c r="H155" s="4"/>
      <c r="I155" s="1"/>
      <c r="J155" s="5"/>
      <c r="K155" s="1"/>
      <c r="L155" s="6"/>
      <c r="M155" s="1"/>
      <c r="N155" s="1"/>
      <c r="O155" s="1"/>
      <c r="P155" s="6"/>
      <c r="Q155" s="6"/>
      <c r="R155" s="6"/>
      <c r="S155" s="6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s="3" customFormat="1" x14ac:dyDescent="0.25">
      <c r="A156" s="1"/>
      <c r="B156" s="1" t="s">
        <v>238</v>
      </c>
      <c r="C156" s="2"/>
      <c r="D156" s="1"/>
      <c r="E156" s="1"/>
      <c r="F156" s="1"/>
      <c r="H156" s="4"/>
      <c r="I156" s="1"/>
      <c r="J156" s="5"/>
      <c r="K156" s="1"/>
      <c r="L156" s="6"/>
      <c r="M156" s="1"/>
      <c r="N156" s="1"/>
      <c r="O156" s="1"/>
      <c r="P156" s="6"/>
      <c r="Q156" s="6"/>
      <c r="R156" s="6"/>
      <c r="S156" s="6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s="3" customFormat="1" x14ac:dyDescent="0.25">
      <c r="A157" s="1"/>
      <c r="B157" s="1" t="s">
        <v>239</v>
      </c>
      <c r="C157" s="2"/>
      <c r="D157" s="1"/>
      <c r="E157" s="1"/>
      <c r="F157" s="1"/>
      <c r="H157" s="4"/>
      <c r="I157" s="1"/>
      <c r="J157" s="5"/>
      <c r="K157" s="1"/>
      <c r="L157" s="6"/>
      <c r="M157" s="1"/>
      <c r="N157" s="1"/>
      <c r="O157" s="1"/>
      <c r="P157" s="6"/>
      <c r="Q157" s="6"/>
      <c r="R157" s="6"/>
      <c r="S157" s="6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s="3" customFormat="1" x14ac:dyDescent="0.25">
      <c r="A158" s="1"/>
      <c r="B158" s="1" t="s">
        <v>240</v>
      </c>
      <c r="C158" s="2"/>
      <c r="D158" s="1"/>
      <c r="E158" s="1"/>
      <c r="F158" s="1"/>
      <c r="H158" s="4"/>
      <c r="I158" s="1"/>
      <c r="J158" s="5"/>
      <c r="K158" s="1"/>
      <c r="L158" s="6"/>
      <c r="M158" s="1"/>
      <c r="N158" s="1"/>
      <c r="O158" s="1"/>
      <c r="P158" s="6"/>
      <c r="Q158" s="6"/>
      <c r="R158" s="6"/>
      <c r="S158" s="6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s="3" customFormat="1" x14ac:dyDescent="0.25">
      <c r="A159" s="1"/>
      <c r="B159" s="1" t="s">
        <v>241</v>
      </c>
      <c r="C159" s="2"/>
      <c r="D159" s="1"/>
      <c r="E159" s="1"/>
      <c r="F159" s="1"/>
      <c r="H159" s="4"/>
      <c r="I159" s="1"/>
      <c r="J159" s="5"/>
      <c r="K159" s="1"/>
      <c r="L159" s="6"/>
      <c r="M159" s="1"/>
      <c r="N159" s="1"/>
      <c r="O159" s="1"/>
      <c r="P159" s="6"/>
      <c r="Q159" s="6"/>
      <c r="R159" s="6"/>
      <c r="S159" s="6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s="3" customFormat="1" x14ac:dyDescent="0.25">
      <c r="A160" s="1"/>
      <c r="B160" s="1" t="s">
        <v>242</v>
      </c>
      <c r="C160" s="2"/>
      <c r="D160" s="1"/>
      <c r="E160" s="1"/>
      <c r="F160" s="1"/>
      <c r="H160" s="4"/>
      <c r="I160" s="1"/>
      <c r="J160" s="5"/>
      <c r="K160" s="1"/>
      <c r="L160" s="6"/>
      <c r="M160" s="1"/>
      <c r="N160" s="1"/>
      <c r="O160" s="1"/>
      <c r="P160" s="6"/>
      <c r="Q160" s="6"/>
      <c r="R160" s="6"/>
      <c r="S160" s="6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s="3" customFormat="1" x14ac:dyDescent="0.25">
      <c r="A161" s="1"/>
      <c r="B161" s="1" t="s">
        <v>243</v>
      </c>
      <c r="C161" s="2"/>
      <c r="D161" s="1"/>
      <c r="E161" s="1"/>
      <c r="F161" s="1"/>
      <c r="H161" s="4"/>
      <c r="I161" s="1"/>
      <c r="J161" s="5"/>
      <c r="K161" s="1"/>
      <c r="L161" s="6"/>
      <c r="M161" s="1"/>
      <c r="N161" s="1"/>
      <c r="O161" s="1"/>
      <c r="P161" s="6"/>
      <c r="Q161" s="6"/>
      <c r="R161" s="6"/>
      <c r="S161" s="6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s="3" customFormat="1" x14ac:dyDescent="0.25">
      <c r="A162" s="1"/>
      <c r="B162" s="1" t="s">
        <v>244</v>
      </c>
      <c r="C162" s="2"/>
      <c r="D162" s="1"/>
      <c r="E162" s="1"/>
      <c r="F162" s="1"/>
      <c r="H162" s="4"/>
      <c r="I162" s="1"/>
      <c r="J162" s="5"/>
      <c r="K162" s="1"/>
      <c r="L162" s="6"/>
      <c r="M162" s="1"/>
      <c r="N162" s="1"/>
      <c r="O162" s="1"/>
      <c r="P162" s="6"/>
      <c r="Q162" s="6"/>
      <c r="R162" s="6"/>
      <c r="S162" s="6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s="3" customFormat="1" x14ac:dyDescent="0.25">
      <c r="A163" s="1"/>
      <c r="B163" s="1" t="s">
        <v>245</v>
      </c>
      <c r="C163" s="2"/>
      <c r="D163" s="1"/>
      <c r="E163" s="1"/>
      <c r="F163" s="1"/>
      <c r="H163" s="4"/>
      <c r="I163" s="1"/>
      <c r="J163" s="5"/>
      <c r="K163" s="1"/>
      <c r="L163" s="6"/>
      <c r="M163" s="1"/>
      <c r="N163" s="1"/>
      <c r="O163" s="1"/>
      <c r="P163" s="6"/>
      <c r="Q163" s="6"/>
      <c r="R163" s="6"/>
      <c r="S163" s="6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s="3" customFormat="1" x14ac:dyDescent="0.25">
      <c r="A164" s="1"/>
      <c r="B164" s="1" t="s">
        <v>246</v>
      </c>
      <c r="C164" s="2"/>
      <c r="D164" s="1"/>
      <c r="E164" s="1"/>
      <c r="F164" s="1"/>
      <c r="H164" s="4"/>
      <c r="I164" s="1"/>
      <c r="J164" s="5"/>
      <c r="K164" s="1"/>
      <c r="L164" s="6"/>
      <c r="M164" s="1"/>
      <c r="N164" s="1"/>
      <c r="O164" s="1"/>
      <c r="P164" s="6"/>
      <c r="Q164" s="6"/>
      <c r="R164" s="6"/>
      <c r="S164" s="6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s="3" customFormat="1" x14ac:dyDescent="0.25">
      <c r="A165" s="1"/>
      <c r="B165" s="1" t="s">
        <v>247</v>
      </c>
      <c r="C165" s="2"/>
      <c r="D165" s="1"/>
      <c r="E165" s="1"/>
      <c r="F165" s="1"/>
      <c r="H165" s="4"/>
      <c r="I165" s="1"/>
      <c r="J165" s="5"/>
      <c r="K165" s="1"/>
      <c r="L165" s="6"/>
      <c r="M165" s="1"/>
      <c r="N165" s="1"/>
      <c r="O165" s="1"/>
      <c r="P165" s="6"/>
      <c r="Q165" s="6"/>
      <c r="R165" s="6"/>
      <c r="S165" s="6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s="3" customFormat="1" x14ac:dyDescent="0.25">
      <c r="A166" s="1"/>
      <c r="B166" s="1" t="s">
        <v>248</v>
      </c>
      <c r="C166" s="2"/>
      <c r="D166" s="1"/>
      <c r="E166" s="1"/>
      <c r="F166" s="1"/>
      <c r="H166" s="4"/>
      <c r="I166" s="1"/>
      <c r="J166" s="5"/>
      <c r="K166" s="1"/>
      <c r="L166" s="6"/>
      <c r="M166" s="1"/>
      <c r="N166" s="1"/>
      <c r="O166" s="1"/>
      <c r="P166" s="6"/>
      <c r="Q166" s="6"/>
      <c r="R166" s="6"/>
      <c r="S166" s="6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s="3" customFormat="1" x14ac:dyDescent="0.25">
      <c r="A167" s="1"/>
      <c r="B167" s="1" t="s">
        <v>249</v>
      </c>
      <c r="C167" s="2"/>
      <c r="D167" s="1"/>
      <c r="E167" s="1"/>
      <c r="F167" s="1"/>
      <c r="H167" s="4"/>
      <c r="I167" s="1"/>
      <c r="J167" s="5"/>
      <c r="K167" s="1"/>
      <c r="L167" s="6"/>
      <c r="M167" s="1"/>
      <c r="N167" s="1"/>
      <c r="O167" s="1"/>
      <c r="P167" s="6"/>
      <c r="Q167" s="6"/>
      <c r="R167" s="6"/>
      <c r="S167" s="6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s="3" customFormat="1" x14ac:dyDescent="0.25">
      <c r="A168" s="1"/>
      <c r="B168" s="1" t="s">
        <v>250</v>
      </c>
      <c r="C168" s="2"/>
      <c r="D168" s="1"/>
      <c r="E168" s="1"/>
      <c r="F168" s="1"/>
      <c r="H168" s="4"/>
      <c r="I168" s="1"/>
      <c r="J168" s="5"/>
      <c r="K168" s="1"/>
      <c r="L168" s="6"/>
      <c r="M168" s="1"/>
      <c r="N168" s="1"/>
      <c r="O168" s="1"/>
      <c r="P168" s="6"/>
      <c r="Q168" s="6"/>
      <c r="R168" s="6"/>
      <c r="S168" s="6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s="3" customFormat="1" x14ac:dyDescent="0.25">
      <c r="A169" s="1"/>
      <c r="B169" s="1" t="s">
        <v>251</v>
      </c>
      <c r="C169" s="2"/>
      <c r="D169" s="1"/>
      <c r="E169" s="1"/>
      <c r="F169" s="1"/>
      <c r="H169" s="4"/>
      <c r="I169" s="1"/>
      <c r="J169" s="5"/>
      <c r="K169" s="1"/>
      <c r="L169" s="6"/>
      <c r="M169" s="1"/>
      <c r="N169" s="1"/>
      <c r="O169" s="1"/>
      <c r="P169" s="6"/>
      <c r="Q169" s="6"/>
      <c r="R169" s="6"/>
      <c r="S169" s="6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s="3" customFormat="1" x14ac:dyDescent="0.25">
      <c r="A170" s="1"/>
      <c r="B170" s="1" t="s">
        <v>252</v>
      </c>
      <c r="C170" s="2"/>
      <c r="D170" s="1"/>
      <c r="E170" s="1"/>
      <c r="F170" s="1"/>
      <c r="H170" s="4"/>
      <c r="I170" s="1"/>
      <c r="J170" s="5"/>
      <c r="K170" s="1"/>
      <c r="L170" s="6"/>
      <c r="M170" s="1"/>
      <c r="N170" s="1"/>
      <c r="O170" s="1"/>
      <c r="P170" s="6"/>
      <c r="Q170" s="6"/>
      <c r="R170" s="6"/>
      <c r="S170" s="6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s="3" customFormat="1" x14ac:dyDescent="0.25">
      <c r="A171" s="1"/>
      <c r="B171" s="1" t="s">
        <v>253</v>
      </c>
      <c r="C171" s="2"/>
      <c r="D171" s="1"/>
      <c r="E171" s="1"/>
      <c r="F171" s="1"/>
      <c r="H171" s="4"/>
      <c r="I171" s="1"/>
      <c r="J171" s="5"/>
      <c r="K171" s="1"/>
      <c r="L171" s="6"/>
      <c r="M171" s="1"/>
      <c r="N171" s="1"/>
      <c r="O171" s="1"/>
      <c r="P171" s="6"/>
      <c r="Q171" s="6"/>
      <c r="R171" s="6"/>
      <c r="S171" s="6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s="3" customFormat="1" x14ac:dyDescent="0.25">
      <c r="A172" s="1"/>
      <c r="B172" s="1" t="s">
        <v>254</v>
      </c>
      <c r="C172" s="2"/>
      <c r="D172" s="1"/>
      <c r="E172" s="1"/>
      <c r="F172" s="1"/>
      <c r="H172" s="4"/>
      <c r="I172" s="1"/>
      <c r="J172" s="5"/>
      <c r="K172" s="1"/>
      <c r="L172" s="6"/>
      <c r="M172" s="1"/>
      <c r="N172" s="1"/>
      <c r="O172" s="1"/>
      <c r="P172" s="6"/>
      <c r="Q172" s="6"/>
      <c r="R172" s="6"/>
      <c r="S172" s="6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s="3" customFormat="1" x14ac:dyDescent="0.25">
      <c r="A173" s="1"/>
      <c r="B173" s="1" t="s">
        <v>255</v>
      </c>
      <c r="C173" s="2"/>
      <c r="D173" s="1"/>
      <c r="E173" s="1"/>
      <c r="F173" s="1"/>
      <c r="H173" s="4"/>
      <c r="I173" s="1"/>
      <c r="J173" s="5"/>
      <c r="K173" s="1"/>
      <c r="L173" s="6"/>
      <c r="M173" s="1"/>
      <c r="N173" s="1"/>
      <c r="O173" s="1"/>
      <c r="P173" s="6"/>
      <c r="Q173" s="6"/>
      <c r="R173" s="6"/>
      <c r="S173" s="6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s="3" customFormat="1" x14ac:dyDescent="0.25">
      <c r="A174" s="1"/>
      <c r="B174" s="1"/>
      <c r="C174" s="2"/>
      <c r="D174" s="1"/>
      <c r="E174" s="1"/>
      <c r="F174" s="1"/>
      <c r="H174" s="4"/>
      <c r="I174" s="1"/>
      <c r="J174" s="5"/>
      <c r="K174" s="1"/>
      <c r="L174" s="6"/>
      <c r="M174" s="1"/>
      <c r="N174" s="1"/>
      <c r="O174" s="1"/>
      <c r="P174" s="6"/>
      <c r="Q174" s="6"/>
      <c r="R174" s="6"/>
      <c r="S174" s="6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s="3" customFormat="1" x14ac:dyDescent="0.25">
      <c r="A175" s="1"/>
      <c r="B175" s="1"/>
      <c r="C175" s="2"/>
      <c r="D175" s="1"/>
      <c r="E175" s="1"/>
      <c r="F175" s="1"/>
      <c r="H175" s="4"/>
      <c r="I175" s="1"/>
      <c r="J175" s="5"/>
      <c r="K175" s="1"/>
      <c r="L175" s="6"/>
      <c r="M175" s="1"/>
      <c r="N175" s="1"/>
      <c r="O175" s="1"/>
      <c r="P175" s="6"/>
      <c r="Q175" s="6"/>
      <c r="R175" s="6"/>
      <c r="S175" s="6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s="3" customFormat="1" ht="18.75" x14ac:dyDescent="0.3">
      <c r="A176" s="1"/>
      <c r="B176" s="205" t="s">
        <v>256</v>
      </c>
      <c r="C176" s="2"/>
      <c r="D176" s="1"/>
      <c r="E176" s="1"/>
      <c r="F176" s="1"/>
      <c r="H176" s="4"/>
      <c r="I176" s="1"/>
      <c r="J176" s="5"/>
      <c r="K176" s="1"/>
      <c r="L176" s="6"/>
      <c r="M176" s="1"/>
      <c r="N176" s="1"/>
      <c r="O176" s="1"/>
      <c r="P176" s="6"/>
      <c r="Q176" s="6"/>
      <c r="R176" s="6"/>
      <c r="S176" s="6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s="3" customFormat="1" x14ac:dyDescent="0.25">
      <c r="A177" s="1"/>
      <c r="B177" s="1"/>
      <c r="C177" s="2"/>
      <c r="D177" s="1"/>
      <c r="E177" s="1"/>
      <c r="F177" s="1"/>
      <c r="H177" s="4"/>
      <c r="I177" s="1"/>
      <c r="J177" s="5"/>
      <c r="K177" s="1"/>
      <c r="L177" s="6"/>
      <c r="M177" s="1"/>
      <c r="N177" s="1"/>
      <c r="O177" s="1"/>
      <c r="P177" s="6"/>
      <c r="Q177" s="6"/>
      <c r="R177" s="6"/>
      <c r="S177" s="6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s="3" customFormat="1" x14ac:dyDescent="0.25">
      <c r="A178" s="1"/>
      <c r="B178" s="1" t="s">
        <v>257</v>
      </c>
      <c r="C178" s="2"/>
      <c r="D178" s="1"/>
      <c r="E178" s="1"/>
      <c r="F178" s="1"/>
      <c r="H178" s="4"/>
      <c r="I178" s="1"/>
      <c r="J178" s="5"/>
      <c r="K178" s="1"/>
      <c r="L178" s="6"/>
      <c r="M178" s="1"/>
      <c r="N178" s="1"/>
      <c r="O178" s="1"/>
      <c r="P178" s="6"/>
      <c r="Q178" s="6"/>
      <c r="R178" s="6"/>
      <c r="S178" s="6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s="3" customFormat="1" x14ac:dyDescent="0.25">
      <c r="A179" s="1"/>
      <c r="B179" s="1" t="s">
        <v>258</v>
      </c>
      <c r="C179" s="2"/>
      <c r="D179" s="1"/>
      <c r="E179" s="1"/>
      <c r="F179" s="1"/>
      <c r="H179" s="4"/>
      <c r="I179" s="1"/>
      <c r="J179" s="5"/>
      <c r="K179" s="1"/>
      <c r="L179" s="6"/>
      <c r="M179" s="1"/>
      <c r="N179" s="1"/>
      <c r="O179" s="1"/>
      <c r="P179" s="6"/>
      <c r="Q179" s="6"/>
      <c r="R179" s="6"/>
      <c r="S179" s="6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s="3" customFormat="1" x14ac:dyDescent="0.25">
      <c r="A180" s="1"/>
      <c r="B180" s="1"/>
      <c r="C180" s="2"/>
      <c r="D180" s="1"/>
      <c r="E180" s="1"/>
      <c r="F180" s="1"/>
      <c r="H180" s="4"/>
      <c r="I180" s="1"/>
      <c r="J180" s="5"/>
      <c r="K180" s="1"/>
      <c r="L180" s="6"/>
      <c r="M180" s="1"/>
      <c r="N180" s="1"/>
      <c r="O180" s="1"/>
      <c r="P180" s="6"/>
      <c r="Q180" s="6"/>
      <c r="R180" s="6"/>
      <c r="S180" s="6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s="3" customFormat="1" x14ac:dyDescent="0.25">
      <c r="A181" s="1"/>
      <c r="B181" s="1"/>
      <c r="C181" s="2"/>
      <c r="D181" s="1"/>
      <c r="E181" s="1"/>
      <c r="F181" s="1"/>
      <c r="H181" s="4"/>
      <c r="I181" s="1"/>
      <c r="J181" s="5"/>
      <c r="K181" s="1"/>
      <c r="L181" s="6"/>
      <c r="M181" s="1"/>
      <c r="N181" s="1"/>
      <c r="O181" s="1"/>
      <c r="P181" s="6"/>
      <c r="Q181" s="6"/>
      <c r="R181" s="6"/>
      <c r="S181" s="6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s="3" customFormat="1" x14ac:dyDescent="0.25">
      <c r="A182" s="1"/>
      <c r="B182" s="1"/>
      <c r="C182" s="2"/>
      <c r="D182" s="1"/>
      <c r="E182" s="1"/>
      <c r="F182" s="1"/>
      <c r="H182" s="4"/>
      <c r="I182" s="1"/>
      <c r="J182" s="5"/>
      <c r="K182" s="1"/>
      <c r="L182" s="6"/>
      <c r="M182" s="1"/>
      <c r="N182" s="1"/>
      <c r="O182" s="1"/>
      <c r="P182" s="6"/>
      <c r="Q182" s="6"/>
      <c r="R182" s="6"/>
      <c r="S182" s="6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s="3" customFormat="1" x14ac:dyDescent="0.25">
      <c r="A183" s="1"/>
      <c r="B183" s="1"/>
      <c r="C183" s="2"/>
      <c r="D183" s="1"/>
      <c r="E183" s="1"/>
      <c r="F183" s="1"/>
      <c r="H183" s="4"/>
      <c r="I183" s="1"/>
      <c r="J183" s="5"/>
      <c r="K183" s="1"/>
      <c r="L183" s="6"/>
      <c r="M183" s="1"/>
      <c r="N183" s="1"/>
      <c r="O183" s="1"/>
      <c r="P183" s="6"/>
      <c r="Q183" s="6"/>
      <c r="R183" s="6"/>
      <c r="S183" s="6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s="3" customFormat="1" x14ac:dyDescent="0.25">
      <c r="A184" s="1"/>
      <c r="B184" s="1"/>
      <c r="C184" s="2"/>
      <c r="D184" s="1"/>
      <c r="E184" s="1"/>
      <c r="F184" s="1"/>
      <c r="H184" s="4"/>
      <c r="I184" s="1"/>
      <c r="J184" s="5"/>
      <c r="K184" s="1"/>
      <c r="L184" s="6"/>
      <c r="M184" s="1"/>
      <c r="N184" s="1"/>
      <c r="O184" s="1"/>
      <c r="P184" s="6"/>
      <c r="Q184" s="6"/>
      <c r="R184" s="6"/>
      <c r="S184" s="6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s="3" customFormat="1" x14ac:dyDescent="0.25">
      <c r="A185" s="1"/>
      <c r="B185" s="1"/>
      <c r="C185" s="2"/>
      <c r="D185" s="1"/>
      <c r="E185" s="1"/>
      <c r="F185" s="1"/>
      <c r="H185" s="4"/>
      <c r="I185" s="1"/>
      <c r="J185" s="5"/>
      <c r="K185" s="1"/>
      <c r="L185" s="6"/>
      <c r="M185" s="1"/>
      <c r="N185" s="1"/>
      <c r="O185" s="1"/>
      <c r="P185" s="6"/>
      <c r="Q185" s="6"/>
      <c r="R185" s="6"/>
      <c r="S185" s="6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s="3" customFormat="1" x14ac:dyDescent="0.25">
      <c r="A186" s="1"/>
      <c r="B186" s="1"/>
      <c r="C186" s="2"/>
      <c r="D186" s="1"/>
      <c r="E186" s="1"/>
      <c r="F186" s="1"/>
      <c r="H186" s="4"/>
      <c r="I186" s="1"/>
      <c r="J186" s="5"/>
      <c r="K186" s="1"/>
      <c r="L186" s="6"/>
      <c r="M186" s="1"/>
      <c r="N186" s="1"/>
      <c r="O186" s="1"/>
      <c r="P186" s="6"/>
      <c r="Q186" s="6"/>
      <c r="R186" s="6"/>
      <c r="S186" s="6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s="3" customFormat="1" x14ac:dyDescent="0.25">
      <c r="A187" s="1"/>
      <c r="B187" s="1"/>
      <c r="C187" s="2"/>
      <c r="D187" s="1"/>
      <c r="E187" s="1"/>
      <c r="F187" s="1"/>
      <c r="H187" s="4"/>
      <c r="I187" s="1"/>
      <c r="J187" s="5"/>
      <c r="K187" s="1"/>
      <c r="L187" s="6"/>
      <c r="M187" s="1"/>
      <c r="N187" s="1"/>
      <c r="O187" s="1"/>
      <c r="P187" s="6"/>
      <c r="Q187" s="6"/>
      <c r="R187" s="6"/>
      <c r="S187" s="6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s="3" customFormat="1" x14ac:dyDescent="0.25">
      <c r="A188" s="1"/>
      <c r="B188" s="1"/>
      <c r="C188" s="2"/>
      <c r="D188" s="1"/>
      <c r="E188" s="1"/>
      <c r="F188" s="1"/>
      <c r="H188" s="4"/>
      <c r="I188" s="1"/>
      <c r="J188" s="5"/>
      <c r="K188" s="1"/>
      <c r="L188" s="6"/>
      <c r="M188" s="1"/>
      <c r="N188" s="1"/>
      <c r="O188" s="1"/>
      <c r="P188" s="6"/>
      <c r="Q188" s="6"/>
      <c r="R188" s="6"/>
      <c r="S188" s="6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s="3" customFormat="1" x14ac:dyDescent="0.25">
      <c r="A189" s="1"/>
      <c r="B189" s="1"/>
      <c r="C189" s="2"/>
      <c r="D189" s="1"/>
      <c r="E189" s="1"/>
      <c r="F189" s="1"/>
      <c r="H189" s="4"/>
      <c r="I189" s="1"/>
      <c r="J189" s="5"/>
      <c r="K189" s="1"/>
      <c r="L189" s="6"/>
      <c r="M189" s="1"/>
      <c r="N189" s="1"/>
      <c r="O189" s="1"/>
      <c r="P189" s="6"/>
      <c r="Q189" s="6"/>
      <c r="R189" s="6"/>
      <c r="S189" s="6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s="3" customFormat="1" x14ac:dyDescent="0.25">
      <c r="A190" s="1"/>
      <c r="B190" s="1"/>
      <c r="C190" s="2"/>
      <c r="D190" s="1"/>
      <c r="E190" s="1"/>
      <c r="F190" s="1"/>
      <c r="H190" s="4"/>
      <c r="I190" s="1"/>
      <c r="J190" s="5"/>
      <c r="K190" s="1"/>
      <c r="L190" s="6"/>
      <c r="M190" s="1"/>
      <c r="N190" s="1"/>
      <c r="O190" s="1"/>
      <c r="P190" s="6"/>
      <c r="Q190" s="6"/>
      <c r="R190" s="6"/>
      <c r="S190" s="6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s="3" customFormat="1" x14ac:dyDescent="0.25">
      <c r="A191" s="1"/>
      <c r="B191" s="1"/>
      <c r="C191" s="2"/>
      <c r="D191" s="1"/>
      <c r="E191" s="1"/>
      <c r="F191" s="1"/>
      <c r="H191" s="4"/>
      <c r="I191" s="1"/>
      <c r="J191" s="5"/>
      <c r="K191" s="1"/>
      <c r="L191" s="6"/>
      <c r="M191" s="1"/>
      <c r="N191" s="1"/>
      <c r="O191" s="1"/>
      <c r="P191" s="6"/>
      <c r="Q191" s="6"/>
      <c r="R191" s="6"/>
      <c r="S191" s="6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s="3" customFormat="1" x14ac:dyDescent="0.25">
      <c r="A192" s="1"/>
      <c r="B192" s="1"/>
      <c r="C192" s="2"/>
      <c r="D192" s="1"/>
      <c r="E192" s="1"/>
      <c r="F192" s="1"/>
      <c r="H192" s="4"/>
      <c r="I192" s="1"/>
      <c r="J192" s="5"/>
      <c r="K192" s="1"/>
      <c r="L192" s="6"/>
      <c r="M192" s="1"/>
      <c r="N192" s="1"/>
      <c r="O192" s="1"/>
      <c r="P192" s="6"/>
      <c r="Q192" s="6"/>
      <c r="R192" s="6"/>
      <c r="S192" s="6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s="3" customFormat="1" x14ac:dyDescent="0.25">
      <c r="A193" s="1"/>
      <c r="B193" s="1"/>
      <c r="C193" s="2"/>
      <c r="D193" s="1"/>
      <c r="E193" s="1"/>
      <c r="F193" s="1"/>
      <c r="H193" s="4"/>
      <c r="I193" s="1"/>
      <c r="J193" s="5"/>
      <c r="K193" s="1"/>
      <c r="L193" s="6"/>
      <c r="M193" s="1"/>
      <c r="N193" s="1"/>
      <c r="O193" s="1"/>
      <c r="P193" s="6"/>
      <c r="Q193" s="6"/>
      <c r="R193" s="6"/>
      <c r="S193" s="6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s="3" customFormat="1" x14ac:dyDescent="0.25">
      <c r="A194" s="1"/>
      <c r="B194" s="1"/>
      <c r="C194" s="2"/>
      <c r="D194" s="1"/>
      <c r="E194" s="1"/>
      <c r="F194" s="1"/>
      <c r="H194" s="4"/>
      <c r="I194" s="1"/>
      <c r="J194" s="5"/>
      <c r="K194" s="1"/>
      <c r="L194" s="6"/>
      <c r="M194" s="1"/>
      <c r="N194" s="1"/>
      <c r="O194" s="1"/>
      <c r="P194" s="6"/>
      <c r="Q194" s="6"/>
      <c r="R194" s="6"/>
      <c r="S194" s="6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s="3" customFormat="1" x14ac:dyDescent="0.25">
      <c r="A195" s="1"/>
      <c r="B195" s="1"/>
      <c r="C195" s="2"/>
      <c r="D195" s="1"/>
      <c r="E195" s="1"/>
      <c r="F195" s="1"/>
      <c r="H195" s="4"/>
      <c r="I195" s="1"/>
      <c r="J195" s="5"/>
      <c r="K195" s="1"/>
      <c r="L195" s="6"/>
      <c r="M195" s="1"/>
      <c r="N195" s="1"/>
      <c r="O195" s="1"/>
      <c r="P195" s="6"/>
      <c r="Q195" s="6"/>
      <c r="R195" s="6"/>
      <c r="S195" s="6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s="3" customFormat="1" x14ac:dyDescent="0.25">
      <c r="A196" s="1"/>
      <c r="B196" s="1"/>
      <c r="C196" s="2"/>
      <c r="D196" s="1"/>
      <c r="E196" s="1"/>
      <c r="F196" s="1"/>
      <c r="H196" s="4"/>
      <c r="I196" s="1"/>
      <c r="J196" s="5"/>
      <c r="K196" s="1"/>
      <c r="L196" s="6"/>
      <c r="M196" s="1"/>
      <c r="N196" s="1"/>
      <c r="O196" s="1"/>
      <c r="P196" s="6"/>
      <c r="Q196" s="6"/>
      <c r="R196" s="6"/>
      <c r="S196" s="6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s="3" customFormat="1" x14ac:dyDescent="0.25">
      <c r="A197" s="1"/>
      <c r="B197" s="1"/>
      <c r="C197" s="2"/>
      <c r="D197" s="1"/>
      <c r="E197" s="1"/>
      <c r="F197" s="1"/>
      <c r="H197" s="4"/>
      <c r="I197" s="1"/>
      <c r="J197" s="5"/>
      <c r="K197" s="1"/>
      <c r="L197" s="6"/>
      <c r="M197" s="1"/>
      <c r="N197" s="1"/>
      <c r="O197" s="1"/>
      <c r="P197" s="6"/>
      <c r="Q197" s="6"/>
      <c r="R197" s="6"/>
      <c r="S197" s="6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s="3" customFormat="1" x14ac:dyDescent="0.25">
      <c r="A198" s="1"/>
      <c r="B198" s="1"/>
      <c r="C198" s="2"/>
      <c r="D198" s="1"/>
      <c r="E198" s="1"/>
      <c r="F198" s="1"/>
      <c r="H198" s="4"/>
      <c r="I198" s="1"/>
      <c r="J198" s="5"/>
      <c r="K198" s="1"/>
      <c r="L198" s="6"/>
      <c r="M198" s="1"/>
      <c r="N198" s="1"/>
      <c r="O198" s="1"/>
      <c r="P198" s="6"/>
      <c r="Q198" s="6"/>
      <c r="R198" s="6"/>
      <c r="S198" s="6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s="3" customFormat="1" x14ac:dyDescent="0.25">
      <c r="A199" s="1"/>
      <c r="B199" s="1"/>
      <c r="C199" s="2"/>
      <c r="D199" s="1"/>
      <c r="E199" s="1"/>
      <c r="F199" s="1"/>
      <c r="H199" s="4"/>
      <c r="I199" s="1"/>
      <c r="J199" s="5"/>
      <c r="K199" s="1"/>
      <c r="L199" s="6"/>
      <c r="M199" s="1"/>
      <c r="N199" s="1"/>
      <c r="O199" s="1"/>
      <c r="P199" s="6"/>
      <c r="Q199" s="6"/>
      <c r="R199" s="6"/>
      <c r="S199" s="6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s="3" customFormat="1" x14ac:dyDescent="0.25">
      <c r="A200" s="1"/>
      <c r="B200" s="1"/>
      <c r="C200" s="2"/>
      <c r="D200" s="1"/>
      <c r="E200" s="1"/>
      <c r="F200" s="1"/>
      <c r="H200" s="4"/>
      <c r="I200" s="1"/>
      <c r="J200" s="5"/>
      <c r="K200" s="1"/>
      <c r="L200" s="6"/>
      <c r="M200" s="1"/>
      <c r="N200" s="1"/>
      <c r="O200" s="1"/>
      <c r="P200" s="6"/>
      <c r="Q200" s="6"/>
      <c r="R200" s="6"/>
      <c r="S200" s="6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s="3" customFormat="1" x14ac:dyDescent="0.25">
      <c r="A201" s="1"/>
      <c r="B201" s="1"/>
      <c r="C201" s="2"/>
      <c r="D201" s="1"/>
      <c r="E201" s="1"/>
      <c r="F201" s="1"/>
      <c r="H201" s="4"/>
      <c r="I201" s="1"/>
      <c r="J201" s="5"/>
      <c r="K201" s="1"/>
      <c r="L201" s="6"/>
      <c r="M201" s="1"/>
      <c r="N201" s="1"/>
      <c r="O201" s="1"/>
      <c r="P201" s="6"/>
      <c r="Q201" s="6"/>
      <c r="R201" s="6"/>
      <c r="S201" s="6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s="3" customFormat="1" x14ac:dyDescent="0.25">
      <c r="A202" s="1"/>
      <c r="B202" s="1"/>
      <c r="C202" s="2"/>
      <c r="D202" s="1"/>
      <c r="E202" s="1"/>
      <c r="F202" s="1"/>
      <c r="H202" s="4"/>
      <c r="I202" s="1"/>
      <c r="J202" s="5"/>
      <c r="K202" s="1"/>
      <c r="L202" s="6"/>
      <c r="M202" s="1"/>
      <c r="N202" s="1"/>
      <c r="O202" s="1"/>
      <c r="P202" s="6"/>
      <c r="Q202" s="6"/>
      <c r="R202" s="6"/>
      <c r="S202" s="6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s="3" customFormat="1" x14ac:dyDescent="0.25">
      <c r="A203" s="1"/>
      <c r="B203" s="1"/>
      <c r="C203" s="2"/>
      <c r="D203" s="1"/>
      <c r="E203" s="1"/>
      <c r="F203" s="1"/>
      <c r="H203" s="4"/>
      <c r="I203" s="1"/>
      <c r="J203" s="5"/>
      <c r="K203" s="1"/>
      <c r="L203" s="6"/>
      <c r="M203" s="1"/>
      <c r="N203" s="1"/>
      <c r="O203" s="1"/>
      <c r="P203" s="6"/>
      <c r="Q203" s="6"/>
      <c r="R203" s="6"/>
      <c r="S203" s="6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s="3" customFormat="1" x14ac:dyDescent="0.25">
      <c r="A204" s="1"/>
      <c r="B204" s="1"/>
      <c r="C204" s="2"/>
      <c r="D204" s="1"/>
      <c r="E204" s="1"/>
      <c r="F204" s="1"/>
      <c r="H204" s="4"/>
      <c r="I204" s="1"/>
      <c r="J204" s="5"/>
      <c r="K204" s="1"/>
      <c r="L204" s="6"/>
      <c r="M204" s="1"/>
      <c r="N204" s="1"/>
      <c r="O204" s="1"/>
      <c r="P204" s="6"/>
      <c r="Q204" s="6"/>
      <c r="R204" s="6"/>
      <c r="S204" s="6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s="3" customFormat="1" x14ac:dyDescent="0.25">
      <c r="A205" s="1"/>
      <c r="B205" s="1"/>
      <c r="C205" s="2"/>
      <c r="D205" s="1"/>
      <c r="E205" s="1"/>
      <c r="F205" s="1"/>
      <c r="H205" s="4"/>
      <c r="I205" s="1"/>
      <c r="J205" s="5"/>
      <c r="K205" s="1"/>
      <c r="L205" s="6"/>
      <c r="M205" s="1"/>
      <c r="N205" s="1"/>
      <c r="O205" s="1"/>
      <c r="P205" s="6"/>
      <c r="Q205" s="6"/>
      <c r="R205" s="6"/>
      <c r="S205" s="6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s="3" customFormat="1" x14ac:dyDescent="0.25">
      <c r="A206" s="1"/>
      <c r="B206" s="1"/>
      <c r="C206" s="2"/>
      <c r="D206" s="1"/>
      <c r="E206" s="1"/>
      <c r="F206" s="1"/>
      <c r="H206" s="4"/>
      <c r="I206" s="1"/>
      <c r="J206" s="5"/>
      <c r="K206" s="1"/>
      <c r="L206" s="6"/>
      <c r="M206" s="1"/>
      <c r="N206" s="1"/>
      <c r="O206" s="1"/>
      <c r="P206" s="6"/>
      <c r="Q206" s="6"/>
      <c r="R206" s="6"/>
      <c r="S206" s="6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s="3" customFormat="1" x14ac:dyDescent="0.25">
      <c r="A207" s="1"/>
      <c r="B207" s="1"/>
      <c r="C207" s="2"/>
      <c r="D207" s="1"/>
      <c r="E207" s="1"/>
      <c r="F207" s="1"/>
      <c r="H207" s="4"/>
      <c r="I207" s="1"/>
      <c r="J207" s="5"/>
      <c r="K207" s="1"/>
      <c r="L207" s="6"/>
      <c r="M207" s="1"/>
      <c r="N207" s="1"/>
      <c r="O207" s="1"/>
      <c r="P207" s="6"/>
      <c r="Q207" s="6"/>
      <c r="R207" s="6"/>
      <c r="S207" s="6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s="3" customFormat="1" x14ac:dyDescent="0.25">
      <c r="A208" s="1"/>
      <c r="B208" s="1"/>
      <c r="C208" s="2"/>
      <c r="D208" s="1"/>
      <c r="E208" s="1"/>
      <c r="F208" s="1"/>
      <c r="H208" s="4"/>
      <c r="I208" s="1"/>
      <c r="J208" s="5"/>
      <c r="K208" s="1"/>
      <c r="L208" s="6"/>
      <c r="M208" s="1"/>
      <c r="N208" s="1"/>
      <c r="O208" s="1"/>
      <c r="P208" s="6"/>
      <c r="Q208" s="6"/>
      <c r="R208" s="6"/>
      <c r="S208" s="6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s="3" customFormat="1" x14ac:dyDescent="0.25">
      <c r="A209" s="1"/>
      <c r="B209" s="1"/>
      <c r="C209" s="2"/>
      <c r="D209" s="1"/>
      <c r="E209" s="1"/>
      <c r="F209" s="1"/>
      <c r="H209" s="4"/>
      <c r="I209" s="1"/>
      <c r="J209" s="5"/>
      <c r="K209" s="1"/>
      <c r="L209" s="6"/>
      <c r="M209" s="1"/>
      <c r="N209" s="1"/>
      <c r="O209" s="1"/>
      <c r="P209" s="6"/>
      <c r="Q209" s="6"/>
      <c r="R209" s="6"/>
      <c r="S209" s="6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s="3" customFormat="1" x14ac:dyDescent="0.25">
      <c r="A210" s="1"/>
      <c r="B210" s="1"/>
      <c r="C210" s="2"/>
      <c r="D210" s="1"/>
      <c r="E210" s="1"/>
      <c r="F210" s="1"/>
      <c r="H210" s="4"/>
      <c r="I210" s="1"/>
      <c r="J210" s="5"/>
      <c r="K210" s="1"/>
      <c r="L210" s="6"/>
      <c r="M210" s="1"/>
      <c r="N210" s="1"/>
      <c r="O210" s="1"/>
      <c r="P210" s="6"/>
      <c r="Q210" s="6"/>
      <c r="R210" s="6"/>
      <c r="S210" s="6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s="3" customFormat="1" x14ac:dyDescent="0.25">
      <c r="A211" s="1"/>
      <c r="B211" s="1"/>
      <c r="C211" s="2"/>
      <c r="D211" s="1"/>
      <c r="E211" s="1"/>
      <c r="F211" s="1"/>
      <c r="H211" s="4"/>
      <c r="I211" s="1"/>
      <c r="J211" s="5"/>
      <c r="K211" s="1"/>
      <c r="L211" s="6"/>
      <c r="M211" s="1"/>
      <c r="N211" s="1"/>
      <c r="O211" s="1"/>
      <c r="P211" s="6"/>
      <c r="Q211" s="6"/>
      <c r="R211" s="6"/>
      <c r="S211" s="6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s="3" customFormat="1" x14ac:dyDescent="0.25">
      <c r="A212" s="1"/>
      <c r="B212" s="1"/>
      <c r="C212" s="2"/>
      <c r="D212" s="1"/>
      <c r="E212" s="1"/>
      <c r="F212" s="1"/>
      <c r="H212" s="4"/>
      <c r="I212" s="1"/>
      <c r="J212" s="5"/>
      <c r="K212" s="1"/>
      <c r="L212" s="6"/>
      <c r="M212" s="1"/>
      <c r="N212" s="1"/>
      <c r="O212" s="1"/>
      <c r="P212" s="6"/>
      <c r="Q212" s="6"/>
      <c r="R212" s="6"/>
      <c r="S212" s="6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s="3" customFormat="1" x14ac:dyDescent="0.25">
      <c r="A213" s="1"/>
      <c r="B213" s="1"/>
      <c r="C213" s="2"/>
      <c r="D213" s="1"/>
      <c r="E213" s="1"/>
      <c r="F213" s="1"/>
      <c r="H213" s="4"/>
      <c r="I213" s="1"/>
      <c r="J213" s="5"/>
      <c r="K213" s="1"/>
      <c r="L213" s="6"/>
      <c r="M213" s="1"/>
      <c r="N213" s="1"/>
      <c r="O213" s="1"/>
      <c r="P213" s="6"/>
      <c r="Q213" s="6"/>
      <c r="R213" s="6"/>
      <c r="S213" s="6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s="3" customFormat="1" x14ac:dyDescent="0.25">
      <c r="A214" s="1"/>
      <c r="B214" s="1"/>
      <c r="C214" s="2"/>
      <c r="D214" s="1"/>
      <c r="E214" s="1"/>
      <c r="F214" s="1"/>
      <c r="H214" s="4"/>
      <c r="I214" s="1"/>
      <c r="J214" s="5"/>
      <c r="K214" s="1"/>
      <c r="L214" s="6"/>
      <c r="M214" s="1"/>
      <c r="N214" s="1"/>
      <c r="O214" s="1"/>
      <c r="P214" s="6"/>
      <c r="Q214" s="6"/>
      <c r="R214" s="6"/>
      <c r="S214" s="6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s="3" customFormat="1" x14ac:dyDescent="0.25">
      <c r="A215" s="1"/>
      <c r="B215" s="1"/>
      <c r="C215" s="2"/>
      <c r="D215" s="1"/>
      <c r="E215" s="1"/>
      <c r="F215" s="1"/>
      <c r="H215" s="4"/>
      <c r="I215" s="1"/>
      <c r="J215" s="5"/>
      <c r="K215" s="1"/>
      <c r="L215" s="6"/>
      <c r="M215" s="1"/>
      <c r="N215" s="1"/>
      <c r="O215" s="1"/>
      <c r="P215" s="6"/>
      <c r="Q215" s="6"/>
      <c r="R215" s="6"/>
      <c r="S215" s="6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s="3" customFormat="1" x14ac:dyDescent="0.25">
      <c r="A216" s="1"/>
      <c r="B216" s="1"/>
      <c r="C216" s="2"/>
      <c r="D216" s="1"/>
      <c r="E216" s="1"/>
      <c r="F216" s="1"/>
      <c r="H216" s="4"/>
      <c r="I216" s="1"/>
      <c r="J216" s="5"/>
      <c r="K216" s="1"/>
      <c r="L216" s="6"/>
      <c r="M216" s="1"/>
      <c r="N216" s="1"/>
      <c r="O216" s="1"/>
      <c r="P216" s="6"/>
      <c r="Q216" s="6"/>
      <c r="R216" s="6"/>
      <c r="S216" s="6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s="3" customFormat="1" x14ac:dyDescent="0.25">
      <c r="A217" s="1"/>
      <c r="B217" s="1"/>
      <c r="C217" s="2"/>
      <c r="D217" s="1"/>
      <c r="E217" s="1"/>
      <c r="F217" s="1"/>
      <c r="H217" s="4"/>
      <c r="I217" s="1"/>
      <c r="J217" s="5"/>
      <c r="K217" s="1"/>
      <c r="L217" s="6"/>
      <c r="M217" s="1"/>
      <c r="N217" s="1"/>
      <c r="O217" s="1"/>
      <c r="P217" s="6"/>
      <c r="Q217" s="6"/>
      <c r="R217" s="6"/>
      <c r="S217" s="6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s="3" customFormat="1" x14ac:dyDescent="0.25">
      <c r="A218" s="1"/>
      <c r="B218" s="1"/>
      <c r="C218" s="2"/>
      <c r="D218" s="1"/>
      <c r="E218" s="1"/>
      <c r="F218" s="1"/>
      <c r="H218" s="4"/>
      <c r="I218" s="1"/>
      <c r="J218" s="5"/>
      <c r="K218" s="1"/>
      <c r="L218" s="6"/>
      <c r="M218" s="1"/>
      <c r="N218" s="1"/>
      <c r="O218" s="1"/>
      <c r="P218" s="6"/>
      <c r="Q218" s="6"/>
      <c r="R218" s="6"/>
      <c r="S218" s="6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s="3" customFormat="1" x14ac:dyDescent="0.25">
      <c r="A219" s="1"/>
      <c r="B219" s="1"/>
      <c r="C219" s="2"/>
      <c r="D219" s="1"/>
      <c r="E219" s="1"/>
      <c r="F219" s="1"/>
      <c r="H219" s="4"/>
      <c r="I219" s="1"/>
      <c r="J219" s="5"/>
      <c r="K219" s="1"/>
      <c r="L219" s="6"/>
      <c r="M219" s="1"/>
      <c r="N219" s="1"/>
      <c r="O219" s="1"/>
      <c r="P219" s="6"/>
      <c r="Q219" s="6"/>
      <c r="R219" s="6"/>
      <c r="S219" s="6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s="3" customFormat="1" x14ac:dyDescent="0.25">
      <c r="A220" s="1"/>
      <c r="B220" s="1"/>
      <c r="C220" s="2"/>
      <c r="D220" s="1"/>
      <c r="E220" s="1"/>
      <c r="F220" s="1"/>
      <c r="H220" s="4"/>
      <c r="I220" s="1"/>
      <c r="J220" s="5"/>
      <c r="K220" s="1"/>
      <c r="L220" s="6"/>
      <c r="M220" s="1"/>
      <c r="N220" s="1"/>
      <c r="O220" s="1"/>
      <c r="P220" s="6"/>
      <c r="Q220" s="6"/>
      <c r="R220" s="6"/>
      <c r="S220" s="6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s="3" customFormat="1" x14ac:dyDescent="0.25">
      <c r="A221" s="1"/>
      <c r="B221" s="1"/>
      <c r="C221" s="2"/>
      <c r="D221" s="1"/>
      <c r="E221" s="1"/>
      <c r="F221" s="1"/>
      <c r="H221" s="4"/>
      <c r="I221" s="1"/>
      <c r="J221" s="5"/>
      <c r="K221" s="1"/>
      <c r="L221" s="6"/>
      <c r="M221" s="1"/>
      <c r="N221" s="1"/>
      <c r="O221" s="1"/>
      <c r="P221" s="6"/>
      <c r="Q221" s="6"/>
      <c r="R221" s="6"/>
      <c r="S221" s="6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s="3" customFormat="1" x14ac:dyDescent="0.25">
      <c r="A222" s="1"/>
      <c r="B222" s="1"/>
      <c r="C222" s="2"/>
      <c r="D222" s="1"/>
      <c r="E222" s="1"/>
      <c r="F222" s="1"/>
      <c r="H222" s="4"/>
      <c r="I222" s="1"/>
      <c r="J222" s="5"/>
      <c r="K222" s="1"/>
      <c r="L222" s="6"/>
      <c r="M222" s="1"/>
      <c r="N222" s="1"/>
      <c r="O222" s="1"/>
      <c r="P222" s="6"/>
      <c r="Q222" s="6"/>
      <c r="R222" s="6"/>
      <c r="S222" s="6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s="3" customFormat="1" x14ac:dyDescent="0.25">
      <c r="A223" s="1"/>
      <c r="B223" s="1"/>
      <c r="C223" s="2"/>
      <c r="D223" s="1"/>
      <c r="E223" s="1"/>
      <c r="F223" s="1"/>
      <c r="H223" s="4"/>
      <c r="I223" s="1"/>
      <c r="J223" s="5"/>
      <c r="K223" s="1"/>
      <c r="L223" s="6"/>
      <c r="M223" s="1"/>
      <c r="N223" s="1"/>
      <c r="O223" s="1"/>
      <c r="P223" s="6"/>
      <c r="Q223" s="6"/>
      <c r="R223" s="6"/>
      <c r="S223" s="6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s="3" customFormat="1" x14ac:dyDescent="0.25">
      <c r="A224" s="1"/>
      <c r="B224" s="1"/>
      <c r="C224" s="2"/>
      <c r="D224" s="1"/>
      <c r="E224" s="1"/>
      <c r="F224" s="1"/>
      <c r="H224" s="4"/>
      <c r="I224" s="1"/>
      <c r="J224" s="5"/>
      <c r="K224" s="1"/>
      <c r="L224" s="6"/>
      <c r="M224" s="1"/>
      <c r="N224" s="1"/>
      <c r="O224" s="1"/>
      <c r="P224" s="6"/>
      <c r="Q224" s="6"/>
      <c r="R224" s="6"/>
      <c r="S224" s="6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s="3" customFormat="1" x14ac:dyDescent="0.25">
      <c r="A225" s="1"/>
      <c r="B225" s="1"/>
      <c r="C225" s="2"/>
      <c r="D225" s="1"/>
      <c r="E225" s="1"/>
      <c r="F225" s="1"/>
      <c r="H225" s="4"/>
      <c r="I225" s="1"/>
      <c r="J225" s="5"/>
      <c r="K225" s="1"/>
      <c r="L225" s="6"/>
      <c r="M225" s="1"/>
      <c r="N225" s="1"/>
      <c r="O225" s="1"/>
      <c r="P225" s="6"/>
      <c r="Q225" s="6"/>
      <c r="R225" s="6"/>
      <c r="S225" s="6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s="3" customFormat="1" x14ac:dyDescent="0.25">
      <c r="A226" s="1"/>
      <c r="B226" s="1"/>
      <c r="C226" s="2"/>
      <c r="D226" s="1"/>
      <c r="E226" s="1"/>
      <c r="F226" s="1"/>
      <c r="H226" s="4"/>
      <c r="I226" s="1"/>
      <c r="J226" s="5"/>
      <c r="K226" s="1"/>
      <c r="L226" s="6"/>
      <c r="M226" s="1"/>
      <c r="N226" s="1"/>
      <c r="O226" s="1"/>
      <c r="P226" s="6"/>
      <c r="Q226" s="6"/>
      <c r="R226" s="6"/>
      <c r="S226" s="6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s="3" customFormat="1" x14ac:dyDescent="0.25">
      <c r="A227" s="1"/>
      <c r="B227" s="1"/>
      <c r="C227" s="2"/>
      <c r="D227" s="1"/>
      <c r="E227" s="1"/>
      <c r="F227" s="1"/>
      <c r="H227" s="4"/>
      <c r="I227" s="1"/>
      <c r="J227" s="5"/>
      <c r="K227" s="1"/>
      <c r="L227" s="6"/>
      <c r="M227" s="1"/>
      <c r="N227" s="1"/>
      <c r="O227" s="1"/>
      <c r="P227" s="6"/>
      <c r="Q227" s="6"/>
      <c r="R227" s="6"/>
      <c r="S227" s="6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s="3" customFormat="1" x14ac:dyDescent="0.25">
      <c r="A228" s="1"/>
      <c r="B228" s="1"/>
      <c r="C228" s="2"/>
      <c r="D228" s="1"/>
      <c r="E228" s="1"/>
      <c r="F228" s="1"/>
      <c r="H228" s="4"/>
      <c r="I228" s="1"/>
      <c r="J228" s="5"/>
      <c r="K228" s="1"/>
      <c r="L228" s="6"/>
      <c r="M228" s="1"/>
      <c r="N228" s="1"/>
      <c r="O228" s="1"/>
      <c r="P228" s="6"/>
      <c r="Q228" s="6"/>
      <c r="R228" s="6"/>
      <c r="S228" s="6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s="3" customFormat="1" x14ac:dyDescent="0.25">
      <c r="A229" s="1"/>
      <c r="B229" s="1"/>
      <c r="C229" s="2"/>
      <c r="D229" s="1"/>
      <c r="E229" s="1"/>
      <c r="F229" s="1"/>
      <c r="H229" s="4"/>
      <c r="I229" s="1"/>
      <c r="J229" s="5"/>
      <c r="K229" s="1"/>
      <c r="L229" s="6"/>
      <c r="M229" s="1"/>
      <c r="N229" s="1"/>
      <c r="O229" s="1"/>
      <c r="P229" s="6"/>
      <c r="Q229" s="6"/>
      <c r="R229" s="6"/>
      <c r="S229" s="6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s="3" customFormat="1" x14ac:dyDescent="0.25">
      <c r="A230" s="1"/>
      <c r="B230" s="1"/>
      <c r="C230" s="2"/>
      <c r="D230" s="1"/>
      <c r="E230" s="1"/>
      <c r="F230" s="1"/>
      <c r="H230" s="4"/>
      <c r="I230" s="1"/>
      <c r="J230" s="5"/>
      <c r="K230" s="1"/>
      <c r="L230" s="6"/>
      <c r="M230" s="1"/>
      <c r="N230" s="1"/>
      <c r="O230" s="1"/>
      <c r="P230" s="6"/>
      <c r="Q230" s="6"/>
      <c r="R230" s="6"/>
      <c r="S230" s="6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s="3" customFormat="1" x14ac:dyDescent="0.25">
      <c r="A231" s="1"/>
      <c r="B231" s="1"/>
      <c r="C231" s="2"/>
      <c r="D231" s="1"/>
      <c r="E231" s="1"/>
      <c r="F231" s="1"/>
      <c r="H231" s="4"/>
      <c r="I231" s="1"/>
      <c r="J231" s="5"/>
      <c r="K231" s="1"/>
      <c r="L231" s="6"/>
      <c r="M231" s="1"/>
      <c r="N231" s="1"/>
      <c r="O231" s="1"/>
      <c r="P231" s="6"/>
      <c r="Q231" s="6"/>
      <c r="R231" s="6"/>
      <c r="S231" s="6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s="3" customFormat="1" x14ac:dyDescent="0.25">
      <c r="A232" s="1"/>
      <c r="B232" s="1"/>
      <c r="C232" s="2"/>
      <c r="D232" s="1"/>
      <c r="E232" s="1"/>
      <c r="F232" s="1"/>
      <c r="H232" s="4"/>
      <c r="I232" s="1"/>
      <c r="J232" s="5"/>
      <c r="K232" s="1"/>
      <c r="L232" s="6"/>
      <c r="M232" s="1"/>
      <c r="N232" s="1"/>
      <c r="O232" s="1"/>
      <c r="P232" s="6"/>
      <c r="Q232" s="6"/>
      <c r="R232" s="6"/>
      <c r="S232" s="6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s="3" customFormat="1" x14ac:dyDescent="0.25">
      <c r="A233" s="1"/>
      <c r="B233" s="1"/>
      <c r="C233" s="2"/>
      <c r="D233" s="1"/>
      <c r="E233" s="1"/>
      <c r="F233" s="1"/>
      <c r="H233" s="4"/>
      <c r="I233" s="1"/>
      <c r="J233" s="5"/>
      <c r="K233" s="1"/>
      <c r="L233" s="6"/>
      <c r="M233" s="1"/>
      <c r="N233" s="1"/>
      <c r="O233" s="1"/>
      <c r="P233" s="6"/>
      <c r="Q233" s="6"/>
      <c r="R233" s="6"/>
      <c r="S233" s="6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s="3" customFormat="1" x14ac:dyDescent="0.25">
      <c r="A234" s="1"/>
      <c r="B234" s="1"/>
      <c r="C234" s="2"/>
      <c r="D234" s="1"/>
      <c r="E234" s="1"/>
      <c r="F234" s="1"/>
      <c r="H234" s="4"/>
      <c r="I234" s="1"/>
      <c r="J234" s="5"/>
      <c r="K234" s="1"/>
      <c r="L234" s="6"/>
      <c r="M234" s="1"/>
      <c r="N234" s="1"/>
      <c r="O234" s="1"/>
      <c r="P234" s="6"/>
      <c r="Q234" s="6"/>
      <c r="R234" s="6"/>
      <c r="S234" s="6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s="3" customFormat="1" x14ac:dyDescent="0.25">
      <c r="A235" s="1"/>
      <c r="B235" s="1"/>
      <c r="C235" s="2"/>
      <c r="D235" s="1"/>
      <c r="E235" s="1"/>
      <c r="F235" s="1"/>
      <c r="H235" s="4"/>
      <c r="I235" s="1"/>
      <c r="J235" s="5"/>
      <c r="K235" s="1"/>
      <c r="L235" s="6"/>
      <c r="M235" s="1"/>
      <c r="N235" s="1"/>
      <c r="O235" s="1"/>
      <c r="P235" s="6"/>
      <c r="Q235" s="6"/>
      <c r="R235" s="6"/>
      <c r="S235" s="6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s="3" customFormat="1" x14ac:dyDescent="0.25">
      <c r="A236" s="1"/>
      <c r="B236" s="1"/>
      <c r="C236" s="2"/>
      <c r="D236" s="1"/>
      <c r="E236" s="1"/>
      <c r="F236" s="1"/>
      <c r="H236" s="4"/>
      <c r="I236" s="1"/>
      <c r="J236" s="5"/>
      <c r="K236" s="1"/>
      <c r="L236" s="6"/>
      <c r="M236" s="1"/>
      <c r="N236" s="1"/>
      <c r="O236" s="1"/>
      <c r="P236" s="6"/>
      <c r="Q236" s="6"/>
      <c r="R236" s="6"/>
      <c r="S236" s="6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s="3" customFormat="1" x14ac:dyDescent="0.25">
      <c r="A237" s="1"/>
      <c r="B237" s="1"/>
      <c r="C237" s="2"/>
      <c r="D237" s="1"/>
      <c r="E237" s="1"/>
      <c r="F237" s="1"/>
      <c r="H237" s="4"/>
      <c r="I237" s="1"/>
      <c r="J237" s="5"/>
      <c r="K237" s="1"/>
      <c r="L237" s="6"/>
      <c r="M237" s="1"/>
      <c r="N237" s="1"/>
      <c r="O237" s="1"/>
      <c r="P237" s="6"/>
      <c r="Q237" s="6"/>
      <c r="R237" s="6"/>
      <c r="S237" s="6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s="3" customFormat="1" x14ac:dyDescent="0.25">
      <c r="A238" s="1"/>
      <c r="B238" s="1"/>
      <c r="C238" s="2"/>
      <c r="D238" s="1"/>
      <c r="E238" s="1"/>
      <c r="F238" s="1"/>
      <c r="H238" s="4"/>
      <c r="I238" s="1"/>
      <c r="J238" s="5"/>
      <c r="K238" s="1"/>
      <c r="L238" s="6"/>
      <c r="M238" s="1"/>
      <c r="N238" s="1"/>
      <c r="O238" s="1"/>
      <c r="P238" s="6"/>
      <c r="Q238" s="6"/>
      <c r="R238" s="6"/>
      <c r="S238" s="6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s="3" customFormat="1" x14ac:dyDescent="0.25">
      <c r="A239" s="1"/>
      <c r="B239" s="1"/>
      <c r="C239" s="2"/>
      <c r="D239" s="1"/>
      <c r="E239" s="1"/>
      <c r="F239" s="1"/>
      <c r="H239" s="4"/>
      <c r="I239" s="1"/>
      <c r="J239" s="5"/>
      <c r="K239" s="1"/>
      <c r="L239" s="6"/>
      <c r="M239" s="1"/>
      <c r="N239" s="1"/>
      <c r="O239" s="1"/>
      <c r="P239" s="6"/>
      <c r="Q239" s="6"/>
      <c r="R239" s="6"/>
      <c r="S239" s="6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s="3" customFormat="1" x14ac:dyDescent="0.25">
      <c r="A240" s="1"/>
      <c r="B240" s="1"/>
      <c r="C240" s="2"/>
      <c r="D240" s="1"/>
      <c r="E240" s="1"/>
      <c r="F240" s="1"/>
      <c r="H240" s="4"/>
      <c r="I240" s="1"/>
      <c r="J240" s="5"/>
      <c r="K240" s="1"/>
      <c r="L240" s="6"/>
      <c r="M240" s="1"/>
      <c r="N240" s="1"/>
      <c r="O240" s="1"/>
      <c r="P240" s="6"/>
      <c r="Q240" s="6"/>
      <c r="R240" s="6"/>
      <c r="S240" s="6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s="3" customFormat="1" x14ac:dyDescent="0.25">
      <c r="A241" s="1"/>
      <c r="B241" s="1"/>
      <c r="C241" s="2"/>
      <c r="D241" s="1"/>
      <c r="E241" s="1"/>
      <c r="F241" s="1"/>
      <c r="H241" s="4"/>
      <c r="I241" s="1"/>
      <c r="J241" s="5"/>
      <c r="K241" s="1"/>
      <c r="L241" s="6"/>
      <c r="M241" s="1"/>
      <c r="N241" s="1"/>
      <c r="O241" s="1"/>
      <c r="P241" s="6"/>
      <c r="Q241" s="6"/>
      <c r="R241" s="6"/>
      <c r="S241" s="6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s="3" customFormat="1" x14ac:dyDescent="0.25">
      <c r="A242" s="1"/>
      <c r="B242" s="1"/>
      <c r="C242" s="2"/>
      <c r="D242" s="1"/>
      <c r="E242" s="1"/>
      <c r="F242" s="1"/>
      <c r="H242" s="4"/>
      <c r="I242" s="1"/>
      <c r="J242" s="5"/>
      <c r="K242" s="1"/>
      <c r="L242" s="6"/>
      <c r="M242" s="1"/>
      <c r="N242" s="1"/>
      <c r="O242" s="1"/>
      <c r="P242" s="6"/>
      <c r="Q242" s="6"/>
      <c r="R242" s="6"/>
      <c r="S242" s="6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s="3" customFormat="1" x14ac:dyDescent="0.25">
      <c r="A243" s="1"/>
      <c r="B243" s="1"/>
      <c r="C243" s="2"/>
      <c r="D243" s="1"/>
      <c r="E243" s="1"/>
      <c r="F243" s="1"/>
      <c r="H243" s="4"/>
      <c r="I243" s="1"/>
      <c r="J243" s="5"/>
      <c r="K243" s="1"/>
      <c r="L243" s="6"/>
      <c r="M243" s="1"/>
      <c r="N243" s="1"/>
      <c r="O243" s="1"/>
      <c r="P243" s="6"/>
      <c r="Q243" s="6"/>
      <c r="R243" s="6"/>
      <c r="S243" s="6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s="3" customFormat="1" x14ac:dyDescent="0.25">
      <c r="A244" s="1"/>
      <c r="B244" s="1"/>
      <c r="C244" s="2"/>
      <c r="D244" s="1"/>
      <c r="E244" s="1"/>
      <c r="F244" s="1"/>
      <c r="H244" s="4"/>
      <c r="I244" s="1"/>
      <c r="J244" s="5"/>
      <c r="K244" s="1"/>
      <c r="L244" s="6"/>
      <c r="M244" s="1"/>
      <c r="N244" s="1"/>
      <c r="O244" s="1"/>
      <c r="P244" s="6"/>
      <c r="Q244" s="6"/>
      <c r="R244" s="6"/>
      <c r="S244" s="6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s="3" customFormat="1" x14ac:dyDescent="0.25">
      <c r="A245" s="1"/>
      <c r="B245" s="1"/>
      <c r="C245" s="2"/>
      <c r="D245" s="1"/>
      <c r="E245" s="1"/>
      <c r="F245" s="1"/>
      <c r="H245" s="4"/>
      <c r="I245" s="1"/>
      <c r="J245" s="5"/>
      <c r="K245" s="1"/>
      <c r="L245" s="6"/>
      <c r="M245" s="1"/>
      <c r="N245" s="1"/>
      <c r="O245" s="1"/>
      <c r="P245" s="6"/>
      <c r="Q245" s="6"/>
      <c r="R245" s="6"/>
      <c r="S245" s="6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s="3" customFormat="1" x14ac:dyDescent="0.25">
      <c r="A246" s="1"/>
      <c r="B246" s="1"/>
      <c r="C246" s="2"/>
      <c r="D246" s="1"/>
      <c r="E246" s="1"/>
      <c r="F246" s="1"/>
      <c r="H246" s="4"/>
      <c r="I246" s="1"/>
      <c r="J246" s="5"/>
      <c r="K246" s="1"/>
      <c r="L246" s="6"/>
      <c r="M246" s="1"/>
      <c r="N246" s="1"/>
      <c r="O246" s="1"/>
      <c r="P246" s="6"/>
      <c r="Q246" s="6"/>
      <c r="R246" s="6"/>
      <c r="S246" s="6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s="3" customFormat="1" x14ac:dyDescent="0.25">
      <c r="A247" s="1"/>
      <c r="B247" s="1"/>
      <c r="C247" s="2"/>
      <c r="D247" s="1"/>
      <c r="E247" s="1"/>
      <c r="F247" s="1"/>
      <c r="H247" s="4"/>
      <c r="I247" s="1"/>
      <c r="J247" s="5"/>
      <c r="K247" s="1"/>
      <c r="L247" s="6"/>
      <c r="M247" s="1"/>
      <c r="N247" s="1"/>
      <c r="O247" s="1"/>
      <c r="P247" s="6"/>
      <c r="Q247" s="6"/>
      <c r="R247" s="6"/>
      <c r="S247" s="6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s="3" customFormat="1" x14ac:dyDescent="0.25">
      <c r="A248" s="1"/>
      <c r="B248" s="1"/>
      <c r="C248" s="2"/>
      <c r="D248" s="1"/>
      <c r="E248" s="1"/>
      <c r="F248" s="1"/>
      <c r="H248" s="4"/>
      <c r="I248" s="1"/>
      <c r="J248" s="5"/>
      <c r="K248" s="1"/>
      <c r="L248" s="6"/>
      <c r="M248" s="1"/>
      <c r="N248" s="1"/>
      <c r="O248" s="1"/>
      <c r="P248" s="6"/>
      <c r="Q248" s="6"/>
      <c r="R248" s="6"/>
      <c r="S248" s="6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s="3" customFormat="1" x14ac:dyDescent="0.25">
      <c r="A249" s="1"/>
      <c r="B249" s="1"/>
      <c r="C249" s="2"/>
      <c r="D249" s="1"/>
      <c r="E249" s="1"/>
      <c r="F249" s="1"/>
      <c r="H249" s="4"/>
      <c r="I249" s="1"/>
      <c r="J249" s="5"/>
      <c r="K249" s="1"/>
      <c r="L249" s="6"/>
      <c r="M249" s="1"/>
      <c r="N249" s="1"/>
      <c r="O249" s="1"/>
      <c r="P249" s="6"/>
      <c r="Q249" s="6"/>
      <c r="R249" s="6"/>
      <c r="S249" s="6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s="3" customFormat="1" x14ac:dyDescent="0.25">
      <c r="A250" s="1"/>
      <c r="B250" s="1"/>
      <c r="C250" s="2"/>
      <c r="D250" s="1"/>
      <c r="E250" s="1"/>
      <c r="F250" s="1"/>
      <c r="H250" s="4"/>
      <c r="I250" s="1"/>
      <c r="J250" s="5"/>
      <c r="K250" s="1"/>
      <c r="L250" s="6"/>
      <c r="M250" s="1"/>
      <c r="N250" s="1"/>
      <c r="O250" s="1"/>
      <c r="P250" s="6"/>
      <c r="Q250" s="6"/>
      <c r="R250" s="6"/>
      <c r="S250" s="6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s="3" customFormat="1" x14ac:dyDescent="0.25">
      <c r="A251" s="1"/>
      <c r="B251" s="1"/>
      <c r="C251" s="2"/>
      <c r="D251" s="1"/>
      <c r="E251" s="1"/>
      <c r="F251" s="1"/>
      <c r="H251" s="4"/>
      <c r="I251" s="1"/>
      <c r="J251" s="5"/>
      <c r="K251" s="1"/>
      <c r="L251" s="6"/>
      <c r="M251" s="1"/>
      <c r="N251" s="1"/>
      <c r="O251" s="1"/>
      <c r="P251" s="6"/>
      <c r="Q251" s="6"/>
      <c r="R251" s="6"/>
      <c r="S251" s="6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s="3" customFormat="1" x14ac:dyDescent="0.25">
      <c r="A252" s="1"/>
      <c r="B252" s="1"/>
      <c r="C252" s="2"/>
      <c r="D252" s="1"/>
      <c r="E252" s="1"/>
      <c r="F252" s="1"/>
      <c r="H252" s="4"/>
      <c r="I252" s="1"/>
      <c r="J252" s="5"/>
      <c r="K252" s="1"/>
      <c r="L252" s="6"/>
      <c r="M252" s="1"/>
      <c r="N252" s="1"/>
      <c r="O252" s="1"/>
      <c r="P252" s="6"/>
      <c r="Q252" s="6"/>
      <c r="R252" s="6"/>
      <c r="S252" s="6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s="3" customFormat="1" x14ac:dyDescent="0.25">
      <c r="A253" s="1"/>
      <c r="B253" s="1"/>
      <c r="C253" s="2"/>
      <c r="D253" s="1"/>
      <c r="E253" s="1"/>
      <c r="F253" s="1"/>
      <c r="H253" s="4"/>
      <c r="I253" s="1"/>
      <c r="J253" s="5"/>
      <c r="K253" s="1"/>
      <c r="L253" s="6"/>
      <c r="M253" s="1"/>
      <c r="N253" s="1"/>
      <c r="O253" s="1"/>
      <c r="P253" s="6"/>
      <c r="Q253" s="6"/>
      <c r="R253" s="6"/>
      <c r="S253" s="6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s="3" customFormat="1" x14ac:dyDescent="0.25">
      <c r="A254" s="1"/>
      <c r="B254" s="1"/>
      <c r="C254" s="2"/>
      <c r="D254" s="1"/>
      <c r="E254" s="1"/>
      <c r="F254" s="1"/>
      <c r="H254" s="4"/>
      <c r="I254" s="1"/>
      <c r="J254" s="5"/>
      <c r="K254" s="1"/>
      <c r="L254" s="6"/>
      <c r="M254" s="1"/>
      <c r="N254" s="1"/>
      <c r="O254" s="1"/>
      <c r="P254" s="6"/>
      <c r="Q254" s="6"/>
      <c r="R254" s="6"/>
      <c r="S254" s="6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s="3" customFormat="1" x14ac:dyDescent="0.25">
      <c r="A255" s="1"/>
      <c r="B255" s="1"/>
      <c r="C255" s="2"/>
      <c r="D255" s="1"/>
      <c r="E255" s="1"/>
      <c r="F255" s="1"/>
      <c r="H255" s="4"/>
      <c r="I255" s="1"/>
      <c r="J255" s="5"/>
      <c r="K255" s="1"/>
      <c r="L255" s="6"/>
      <c r="M255" s="1"/>
      <c r="N255" s="1"/>
      <c r="O255" s="1"/>
      <c r="P255" s="6"/>
      <c r="Q255" s="6"/>
      <c r="R255" s="6"/>
      <c r="S255" s="6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s="3" customFormat="1" x14ac:dyDescent="0.25">
      <c r="A256" s="1"/>
      <c r="B256" s="1"/>
      <c r="C256" s="2"/>
      <c r="D256" s="1"/>
      <c r="E256" s="1"/>
      <c r="F256" s="1"/>
      <c r="H256" s="4"/>
      <c r="I256" s="1"/>
      <c r="J256" s="5"/>
      <c r="K256" s="1"/>
      <c r="L256" s="6"/>
      <c r="M256" s="1"/>
      <c r="N256" s="1"/>
      <c r="O256" s="1"/>
      <c r="P256" s="6"/>
      <c r="Q256" s="6"/>
      <c r="R256" s="6"/>
      <c r="S256" s="6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s="3" customFormat="1" x14ac:dyDescent="0.25">
      <c r="A257" s="1"/>
      <c r="B257" s="1"/>
      <c r="C257" s="2"/>
      <c r="D257" s="1"/>
      <c r="E257" s="1"/>
      <c r="F257" s="1"/>
      <c r="H257" s="4"/>
      <c r="I257" s="1"/>
      <c r="J257" s="5"/>
      <c r="K257" s="1"/>
      <c r="L257" s="6"/>
      <c r="M257" s="1"/>
      <c r="N257" s="1"/>
      <c r="O257" s="1"/>
      <c r="P257" s="6"/>
      <c r="Q257" s="6"/>
      <c r="R257" s="6"/>
      <c r="S257" s="6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s="3" customFormat="1" x14ac:dyDescent="0.25">
      <c r="A258" s="1"/>
      <c r="B258" s="1"/>
      <c r="C258" s="2"/>
      <c r="D258" s="1"/>
      <c r="E258" s="1"/>
      <c r="F258" s="1"/>
      <c r="H258" s="4"/>
      <c r="I258" s="1"/>
      <c r="J258" s="5"/>
      <c r="K258" s="1"/>
      <c r="L258" s="6"/>
      <c r="M258" s="1"/>
      <c r="N258" s="1"/>
      <c r="O258" s="1"/>
      <c r="P258" s="6"/>
      <c r="Q258" s="6"/>
      <c r="R258" s="6"/>
      <c r="S258" s="6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s="3" customFormat="1" x14ac:dyDescent="0.25">
      <c r="A259" s="1"/>
      <c r="B259" s="1"/>
      <c r="C259" s="2"/>
      <c r="D259" s="1"/>
      <c r="E259" s="1"/>
      <c r="F259" s="1"/>
      <c r="H259" s="4"/>
      <c r="I259" s="1"/>
      <c r="J259" s="5"/>
      <c r="K259" s="1"/>
      <c r="L259" s="6"/>
      <c r="M259" s="1"/>
      <c r="N259" s="1"/>
      <c r="O259" s="1"/>
      <c r="P259" s="6"/>
      <c r="Q259" s="6"/>
      <c r="R259" s="6"/>
      <c r="S259" s="6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s="3" customFormat="1" x14ac:dyDescent="0.25">
      <c r="A260" s="1"/>
      <c r="B260" s="1"/>
      <c r="C260" s="2"/>
      <c r="D260" s="1"/>
      <c r="E260" s="1"/>
      <c r="F260" s="1"/>
      <c r="H260" s="4"/>
      <c r="I260" s="1"/>
      <c r="J260" s="5"/>
      <c r="K260" s="1"/>
      <c r="L260" s="6"/>
      <c r="M260" s="1"/>
      <c r="N260" s="1"/>
      <c r="O260" s="1"/>
      <c r="P260" s="6"/>
      <c r="Q260" s="6"/>
      <c r="R260" s="6"/>
      <c r="S260" s="6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s="3" customFormat="1" x14ac:dyDescent="0.25">
      <c r="A261" s="1"/>
      <c r="B261" s="1"/>
      <c r="C261" s="2"/>
      <c r="D261" s="1"/>
      <c r="E261" s="1"/>
      <c r="F261" s="1"/>
      <c r="H261" s="4"/>
      <c r="I261" s="1"/>
      <c r="J261" s="5"/>
      <c r="K261" s="1"/>
      <c r="L261" s="6"/>
      <c r="M261" s="1"/>
      <c r="N261" s="1"/>
      <c r="O261" s="1"/>
      <c r="P261" s="6"/>
      <c r="Q261" s="6"/>
      <c r="R261" s="6"/>
      <c r="S261" s="6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s="3" customFormat="1" x14ac:dyDescent="0.25">
      <c r="A262" s="1"/>
      <c r="B262" s="1"/>
      <c r="C262" s="2"/>
      <c r="D262" s="1"/>
      <c r="E262" s="1"/>
      <c r="F262" s="1"/>
      <c r="H262" s="4"/>
      <c r="I262" s="1"/>
      <c r="J262" s="5"/>
      <c r="K262" s="1"/>
      <c r="L262" s="6"/>
      <c r="M262" s="1"/>
      <c r="N262" s="1"/>
      <c r="O262" s="1"/>
      <c r="P262" s="6"/>
      <c r="Q262" s="6"/>
      <c r="R262" s="6"/>
      <c r="S262" s="6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s="3" customFormat="1" x14ac:dyDescent="0.25">
      <c r="A263" s="1"/>
      <c r="B263" s="1"/>
      <c r="C263" s="2"/>
      <c r="D263" s="1"/>
      <c r="E263" s="1"/>
      <c r="F263" s="1"/>
      <c r="H263" s="4"/>
      <c r="I263" s="1"/>
      <c r="J263" s="5"/>
      <c r="K263" s="1"/>
      <c r="L263" s="6"/>
      <c r="M263" s="1"/>
      <c r="N263" s="1"/>
      <c r="O263" s="1"/>
      <c r="P263" s="6"/>
      <c r="Q263" s="6"/>
      <c r="R263" s="6"/>
      <c r="S263" s="6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s="3" customFormat="1" x14ac:dyDescent="0.25">
      <c r="A264" s="1"/>
      <c r="B264" s="1"/>
      <c r="C264" s="2"/>
      <c r="D264" s="1"/>
      <c r="E264" s="1"/>
      <c r="F264" s="1"/>
      <c r="H264" s="4"/>
      <c r="I264" s="1"/>
      <c r="J264" s="5"/>
      <c r="K264" s="1"/>
      <c r="L264" s="6"/>
      <c r="M264" s="1"/>
      <c r="N264" s="1"/>
      <c r="O264" s="1"/>
      <c r="P264" s="6"/>
      <c r="Q264" s="6"/>
      <c r="R264" s="6"/>
      <c r="S264" s="6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s="3" customFormat="1" x14ac:dyDescent="0.25">
      <c r="A265" s="1"/>
      <c r="B265" s="1"/>
      <c r="C265" s="2"/>
      <c r="D265" s="1"/>
      <c r="E265" s="1"/>
      <c r="F265" s="1"/>
      <c r="H265" s="4"/>
      <c r="I265" s="1"/>
      <c r="J265" s="5"/>
      <c r="K265" s="1"/>
      <c r="L265" s="6"/>
      <c r="M265" s="1"/>
      <c r="N265" s="1"/>
      <c r="O265" s="1"/>
      <c r="P265" s="6"/>
      <c r="Q265" s="6"/>
      <c r="R265" s="6"/>
      <c r="S265" s="6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s="3" customFormat="1" x14ac:dyDescent="0.25">
      <c r="A266" s="1"/>
      <c r="B266" s="1"/>
      <c r="C266" s="2"/>
      <c r="D266" s="1"/>
      <c r="E266" s="1"/>
      <c r="F266" s="1"/>
      <c r="H266" s="4"/>
      <c r="I266" s="1"/>
      <c r="J266" s="5"/>
      <c r="K266" s="1"/>
      <c r="L266" s="6"/>
      <c r="M266" s="1"/>
      <c r="N266" s="1"/>
      <c r="O266" s="1"/>
      <c r="P266" s="6"/>
      <c r="Q266" s="6"/>
      <c r="R266" s="6"/>
      <c r="S266" s="6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s="3" customFormat="1" x14ac:dyDescent="0.25">
      <c r="A267" s="1"/>
      <c r="B267" s="1"/>
      <c r="C267" s="2"/>
      <c r="D267" s="1"/>
      <c r="E267" s="1"/>
      <c r="F267" s="1"/>
      <c r="H267" s="4"/>
      <c r="I267" s="1"/>
      <c r="J267" s="5"/>
      <c r="K267" s="1"/>
      <c r="L267" s="6"/>
      <c r="M267" s="1"/>
      <c r="N267" s="1"/>
      <c r="O267" s="1"/>
      <c r="P267" s="6"/>
      <c r="Q267" s="6"/>
      <c r="R267" s="6"/>
      <c r="S267" s="6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s="3" customFormat="1" x14ac:dyDescent="0.25">
      <c r="A268" s="1"/>
      <c r="B268" s="1"/>
      <c r="C268" s="2"/>
      <c r="D268" s="1"/>
      <c r="E268" s="1"/>
      <c r="F268" s="1"/>
      <c r="H268" s="4"/>
      <c r="I268" s="1"/>
      <c r="J268" s="5"/>
      <c r="K268" s="1"/>
      <c r="L268" s="6"/>
      <c r="M268" s="1"/>
      <c r="N268" s="1"/>
      <c r="O268" s="1"/>
      <c r="P268" s="6"/>
      <c r="Q268" s="6"/>
      <c r="R268" s="6"/>
      <c r="S268" s="6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s="3" customFormat="1" x14ac:dyDescent="0.25">
      <c r="A269" s="1"/>
      <c r="B269" s="1"/>
      <c r="C269" s="2"/>
      <c r="D269" s="1"/>
      <c r="E269" s="1"/>
      <c r="F269" s="1"/>
      <c r="H269" s="4"/>
      <c r="I269" s="1"/>
      <c r="J269" s="5"/>
      <c r="K269" s="1"/>
      <c r="L269" s="6"/>
      <c r="M269" s="1"/>
      <c r="N269" s="1"/>
      <c r="O269" s="1"/>
      <c r="P269" s="6"/>
      <c r="Q269" s="6"/>
      <c r="R269" s="6"/>
      <c r="S269" s="6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3" customFormat="1" x14ac:dyDescent="0.25">
      <c r="A270" s="1"/>
      <c r="B270" s="1"/>
      <c r="C270" s="2"/>
      <c r="D270" s="1"/>
      <c r="E270" s="1"/>
      <c r="F270" s="1"/>
      <c r="H270" s="4"/>
      <c r="I270" s="1"/>
      <c r="J270" s="5"/>
      <c r="K270" s="1"/>
      <c r="L270" s="6"/>
      <c r="M270" s="1"/>
      <c r="N270" s="1"/>
      <c r="O270" s="1"/>
      <c r="P270" s="6"/>
      <c r="Q270" s="6"/>
      <c r="R270" s="6"/>
      <c r="S270" s="6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s="3" customFormat="1" x14ac:dyDescent="0.25">
      <c r="A271" s="1"/>
      <c r="B271" s="1"/>
      <c r="C271" s="2"/>
      <c r="D271" s="1"/>
      <c r="E271" s="1"/>
      <c r="F271" s="1"/>
      <c r="H271" s="4"/>
      <c r="I271" s="1"/>
      <c r="J271" s="5"/>
      <c r="K271" s="1"/>
      <c r="L271" s="6"/>
      <c r="M271" s="1"/>
      <c r="N271" s="1"/>
      <c r="O271" s="1"/>
      <c r="P271" s="6"/>
      <c r="Q271" s="6"/>
      <c r="R271" s="6"/>
      <c r="S271" s="6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s="3" customFormat="1" x14ac:dyDescent="0.25">
      <c r="A272" s="1"/>
      <c r="B272" s="1"/>
      <c r="C272" s="2"/>
      <c r="D272" s="1"/>
      <c r="E272" s="1"/>
      <c r="F272" s="1"/>
      <c r="H272" s="4"/>
      <c r="I272" s="1"/>
      <c r="J272" s="5"/>
      <c r="K272" s="1"/>
      <c r="L272" s="6"/>
      <c r="M272" s="1"/>
      <c r="N272" s="1"/>
      <c r="O272" s="1"/>
      <c r="P272" s="6"/>
      <c r="Q272" s="6"/>
      <c r="R272" s="6"/>
      <c r="S272" s="6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s="3" customFormat="1" x14ac:dyDescent="0.25">
      <c r="A273" s="1"/>
      <c r="B273" s="1"/>
      <c r="C273" s="2"/>
      <c r="D273" s="1"/>
      <c r="E273" s="1"/>
      <c r="F273" s="1"/>
      <c r="H273" s="4"/>
      <c r="I273" s="1"/>
      <c r="J273" s="5"/>
      <c r="K273" s="1"/>
      <c r="L273" s="6"/>
      <c r="M273" s="1"/>
      <c r="N273" s="1"/>
      <c r="O273" s="1"/>
      <c r="P273" s="6"/>
      <c r="Q273" s="6"/>
      <c r="R273" s="6"/>
      <c r="S273" s="6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s="3" customFormat="1" x14ac:dyDescent="0.25">
      <c r="A274" s="1"/>
      <c r="B274" s="1"/>
      <c r="C274" s="2"/>
      <c r="D274" s="1"/>
      <c r="E274" s="1"/>
      <c r="F274" s="1"/>
      <c r="H274" s="4"/>
      <c r="I274" s="1"/>
      <c r="J274" s="5"/>
      <c r="K274" s="1"/>
      <c r="L274" s="6"/>
      <c r="M274" s="1"/>
      <c r="N274" s="1"/>
      <c r="O274" s="1"/>
      <c r="P274" s="6"/>
      <c r="Q274" s="6"/>
      <c r="R274" s="6"/>
      <c r="S274" s="6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s="3" customFormat="1" x14ac:dyDescent="0.25">
      <c r="A275" s="1"/>
      <c r="B275" s="1"/>
      <c r="C275" s="2"/>
      <c r="D275" s="1"/>
      <c r="E275" s="1"/>
      <c r="F275" s="1"/>
      <c r="H275" s="4"/>
      <c r="I275" s="1"/>
      <c r="J275" s="5"/>
      <c r="K275" s="1"/>
      <c r="L275" s="6"/>
      <c r="M275" s="1"/>
      <c r="N275" s="1"/>
      <c r="O275" s="1"/>
      <c r="P275" s="6"/>
      <c r="Q275" s="6"/>
      <c r="R275" s="6"/>
      <c r="S275" s="6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s="3" customFormat="1" x14ac:dyDescent="0.25">
      <c r="A276" s="1"/>
      <c r="B276" s="1"/>
      <c r="C276" s="2"/>
      <c r="D276" s="1"/>
      <c r="E276" s="1"/>
      <c r="F276" s="1"/>
      <c r="H276" s="4"/>
      <c r="I276" s="1"/>
      <c r="J276" s="5"/>
      <c r="K276" s="1"/>
      <c r="L276" s="6"/>
      <c r="M276" s="1"/>
      <c r="N276" s="1"/>
      <c r="O276" s="1"/>
      <c r="P276" s="6"/>
      <c r="Q276" s="6"/>
      <c r="R276" s="6"/>
      <c r="S276" s="6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s="3" customFormat="1" x14ac:dyDescent="0.25">
      <c r="A277" s="1"/>
      <c r="B277" s="1"/>
      <c r="C277" s="2"/>
      <c r="D277" s="1"/>
      <c r="E277" s="1"/>
      <c r="F277" s="1"/>
      <c r="H277" s="4"/>
      <c r="I277" s="1"/>
      <c r="J277" s="5"/>
      <c r="K277" s="1"/>
      <c r="L277" s="6"/>
      <c r="M277" s="1"/>
      <c r="N277" s="1"/>
      <c r="O277" s="1"/>
      <c r="P277" s="6"/>
      <c r="Q277" s="6"/>
      <c r="R277" s="6"/>
      <c r="S277" s="6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s="3" customFormat="1" x14ac:dyDescent="0.25">
      <c r="A278" s="1"/>
      <c r="B278" s="1"/>
      <c r="C278" s="2"/>
      <c r="D278" s="1"/>
      <c r="E278" s="1"/>
      <c r="F278" s="1"/>
      <c r="H278" s="4"/>
      <c r="I278" s="1"/>
      <c r="J278" s="5"/>
      <c r="K278" s="1"/>
      <c r="L278" s="6"/>
      <c r="M278" s="1"/>
      <c r="N278" s="1"/>
      <c r="O278" s="1"/>
      <c r="P278" s="6"/>
      <c r="Q278" s="6"/>
      <c r="R278" s="6"/>
      <c r="S278" s="6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s="3" customFormat="1" x14ac:dyDescent="0.25">
      <c r="A279" s="1"/>
      <c r="B279" s="1"/>
      <c r="C279" s="2"/>
      <c r="D279" s="1"/>
      <c r="E279" s="1"/>
      <c r="F279" s="1"/>
      <c r="H279" s="4"/>
      <c r="I279" s="1"/>
      <c r="J279" s="5"/>
      <c r="K279" s="1"/>
      <c r="L279" s="6"/>
      <c r="M279" s="1"/>
      <c r="N279" s="1"/>
      <c r="O279" s="1"/>
      <c r="P279" s="6"/>
      <c r="Q279" s="6"/>
      <c r="R279" s="6"/>
      <c r="S279" s="6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s="3" customFormat="1" x14ac:dyDescent="0.25">
      <c r="A280" s="1"/>
      <c r="B280" s="1"/>
      <c r="C280" s="2"/>
      <c r="D280" s="1"/>
      <c r="E280" s="1"/>
      <c r="F280" s="1"/>
      <c r="H280" s="4"/>
      <c r="I280" s="1"/>
      <c r="J280" s="5"/>
      <c r="K280" s="1"/>
      <c r="L280" s="6"/>
      <c r="M280" s="1"/>
      <c r="N280" s="1"/>
      <c r="O280" s="1"/>
      <c r="P280" s="6"/>
      <c r="Q280" s="6"/>
      <c r="R280" s="6"/>
      <c r="S280" s="6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s="3" customFormat="1" x14ac:dyDescent="0.25">
      <c r="A281" s="1"/>
      <c r="B281" s="1"/>
      <c r="C281" s="2"/>
      <c r="D281" s="1"/>
      <c r="E281" s="1"/>
      <c r="F281" s="1"/>
      <c r="H281" s="4"/>
      <c r="I281" s="1"/>
      <c r="J281" s="5"/>
      <c r="K281" s="1"/>
      <c r="L281" s="6"/>
      <c r="M281" s="1"/>
      <c r="N281" s="1"/>
      <c r="O281" s="1"/>
      <c r="P281" s="6"/>
      <c r="Q281" s="6"/>
      <c r="R281" s="6"/>
      <c r="S281" s="6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s="3" customFormat="1" x14ac:dyDescent="0.25">
      <c r="A282" s="1"/>
      <c r="B282" s="1"/>
      <c r="C282" s="2"/>
      <c r="D282" s="1"/>
      <c r="E282" s="1"/>
      <c r="F282" s="1"/>
      <c r="H282" s="4"/>
      <c r="I282" s="1"/>
      <c r="J282" s="5"/>
      <c r="K282" s="1"/>
      <c r="L282" s="6"/>
      <c r="M282" s="1"/>
      <c r="N282" s="1"/>
      <c r="O282" s="1"/>
      <c r="P282" s="6"/>
      <c r="Q282" s="6"/>
      <c r="R282" s="6"/>
      <c r="S282" s="6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s="3" customFormat="1" x14ac:dyDescent="0.25">
      <c r="A283" s="1"/>
      <c r="B283" s="1"/>
      <c r="C283" s="2"/>
      <c r="D283" s="1"/>
      <c r="E283" s="1"/>
      <c r="F283" s="1"/>
      <c r="H283" s="4"/>
      <c r="I283" s="1"/>
      <c r="J283" s="5"/>
      <c r="K283" s="1"/>
      <c r="L283" s="6"/>
      <c r="M283" s="1"/>
      <c r="N283" s="1"/>
      <c r="O283" s="1"/>
      <c r="P283" s="6"/>
      <c r="Q283" s="6"/>
      <c r="R283" s="6"/>
      <c r="S283" s="6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s="3" customFormat="1" x14ac:dyDescent="0.25">
      <c r="A284" s="1"/>
      <c r="B284" s="1"/>
      <c r="C284" s="2"/>
      <c r="D284" s="1"/>
      <c r="E284" s="1"/>
      <c r="F284" s="1"/>
      <c r="H284" s="4"/>
      <c r="I284" s="1"/>
      <c r="J284" s="5"/>
      <c r="K284" s="1"/>
      <c r="L284" s="6"/>
      <c r="M284" s="1"/>
      <c r="N284" s="1"/>
      <c r="O284" s="1"/>
      <c r="P284" s="6"/>
      <c r="Q284" s="6"/>
      <c r="R284" s="6"/>
      <c r="S284" s="6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s="3" customFormat="1" x14ac:dyDescent="0.25">
      <c r="A285" s="1"/>
      <c r="B285" s="1"/>
      <c r="C285" s="2"/>
      <c r="D285" s="1"/>
      <c r="E285" s="1"/>
      <c r="F285" s="1"/>
      <c r="H285" s="4"/>
      <c r="I285" s="1"/>
      <c r="J285" s="5"/>
      <c r="K285" s="1"/>
      <c r="L285" s="6"/>
      <c r="M285" s="1"/>
      <c r="N285" s="1"/>
      <c r="O285" s="1"/>
      <c r="P285" s="6"/>
      <c r="Q285" s="6"/>
      <c r="R285" s="6"/>
      <c r="S285" s="6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s="3" customFormat="1" x14ac:dyDescent="0.25">
      <c r="A286" s="1"/>
      <c r="B286" s="1"/>
      <c r="C286" s="2"/>
      <c r="D286" s="1"/>
      <c r="E286" s="1"/>
      <c r="F286" s="1"/>
      <c r="H286" s="4"/>
      <c r="I286" s="1"/>
      <c r="J286" s="5"/>
      <c r="K286" s="1"/>
      <c r="L286" s="6"/>
      <c r="M286" s="1"/>
      <c r="N286" s="1"/>
      <c r="O286" s="1"/>
      <c r="P286" s="6"/>
      <c r="Q286" s="6"/>
      <c r="R286" s="6"/>
      <c r="S286" s="6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s="3" customFormat="1" x14ac:dyDescent="0.25">
      <c r="A287" s="1"/>
      <c r="B287" s="1"/>
      <c r="C287" s="2"/>
      <c r="D287" s="1"/>
      <c r="E287" s="1"/>
      <c r="F287" s="1"/>
      <c r="H287" s="4"/>
      <c r="I287" s="1"/>
      <c r="J287" s="5"/>
      <c r="K287" s="1"/>
      <c r="L287" s="6"/>
      <c r="M287" s="1"/>
      <c r="N287" s="1"/>
      <c r="O287" s="1"/>
      <c r="P287" s="6"/>
      <c r="Q287" s="6"/>
      <c r="R287" s="6"/>
      <c r="S287" s="6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25">
      <c r="D288" s="1"/>
      <c r="E288" s="1"/>
      <c r="F288" s="1"/>
      <c r="G288" s="3"/>
    </row>
    <row r="289" spans="1:35" x14ac:dyDescent="0.25">
      <c r="D289" s="1"/>
      <c r="E289" s="1"/>
      <c r="F289" s="1"/>
      <c r="G289" s="3"/>
    </row>
    <row r="290" spans="1:35" x14ac:dyDescent="0.25">
      <c r="D290" s="1"/>
      <c r="E290" s="1"/>
      <c r="F290" s="1"/>
      <c r="G290" s="3"/>
    </row>
    <row r="291" spans="1:35" x14ac:dyDescent="0.25">
      <c r="D291" s="1"/>
      <c r="E291" s="1"/>
      <c r="F291" s="1"/>
      <c r="G291" s="3"/>
    </row>
    <row r="292" spans="1:35" x14ac:dyDescent="0.25">
      <c r="D292" s="1"/>
      <c r="E292" s="1"/>
      <c r="F292" s="1"/>
      <c r="G292" s="3"/>
    </row>
    <row r="293" spans="1:35" x14ac:dyDescent="0.25">
      <c r="D293" s="1"/>
      <c r="E293" s="1"/>
      <c r="F293" s="1"/>
      <c r="G293" s="3"/>
      <c r="H293" s="4" t="s">
        <v>259</v>
      </c>
    </row>
    <row r="294" spans="1:35" x14ac:dyDescent="0.25">
      <c r="D294" s="1"/>
      <c r="E294" s="1"/>
      <c r="F294" s="1"/>
      <c r="G294" s="3"/>
    </row>
    <row r="295" spans="1:35" x14ac:dyDescent="0.25">
      <c r="D295" s="1"/>
      <c r="E295" s="1"/>
      <c r="F295" s="1"/>
      <c r="G295" s="3"/>
    </row>
    <row r="296" spans="1:35" x14ac:dyDescent="0.25">
      <c r="D296" s="1"/>
      <c r="E296" s="1"/>
      <c r="F296" s="1"/>
      <c r="G296" s="3"/>
    </row>
    <row r="297" spans="1:35" x14ac:dyDescent="0.25">
      <c r="D297" s="1"/>
      <c r="E297" s="1"/>
      <c r="F297" s="1"/>
      <c r="G297" s="3"/>
    </row>
    <row r="298" spans="1:35" x14ac:dyDescent="0.25">
      <c r="D298" s="1"/>
      <c r="E298" s="1"/>
      <c r="F298" s="1"/>
      <c r="G298" s="3"/>
    </row>
    <row r="299" spans="1:35" x14ac:dyDescent="0.25">
      <c r="D299" s="1"/>
      <c r="E299" s="1"/>
      <c r="F299" s="1"/>
      <c r="G299" s="3"/>
    </row>
    <row r="300" spans="1:35" x14ac:dyDescent="0.25">
      <c r="D300" s="1"/>
      <c r="E300" s="1"/>
      <c r="F300" s="1"/>
      <c r="G300" s="3"/>
    </row>
    <row r="301" spans="1:35" x14ac:dyDescent="0.25">
      <c r="D301" s="1"/>
      <c r="E301" s="1"/>
      <c r="F301" s="1"/>
      <c r="G301" s="3"/>
    </row>
    <row r="302" spans="1:35" x14ac:dyDescent="0.25">
      <c r="D302" s="1"/>
      <c r="E302" s="1"/>
      <c r="F302" s="1"/>
      <c r="G302" s="3"/>
    </row>
    <row r="303" spans="1:35" x14ac:dyDescent="0.25">
      <c r="D303" s="1"/>
      <c r="E303" s="1"/>
      <c r="F303" s="1"/>
      <c r="G303" s="3"/>
    </row>
    <row r="304" spans="1:35" s="3" customFormat="1" x14ac:dyDescent="0.25">
      <c r="A304" s="1"/>
      <c r="B304" s="1"/>
      <c r="C304" s="2"/>
      <c r="D304" s="1"/>
      <c r="E304" s="1"/>
      <c r="F304" s="1"/>
      <c r="H304" s="4"/>
      <c r="I304" s="1"/>
      <c r="J304" s="5"/>
      <c r="K304" s="1"/>
      <c r="L304" s="6"/>
      <c r="M304" s="1"/>
      <c r="N304" s="1"/>
      <c r="O304" s="1"/>
      <c r="P304" s="6"/>
      <c r="Q304" s="6"/>
      <c r="R304" s="6"/>
      <c r="S304" s="6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s="3" customFormat="1" x14ac:dyDescent="0.25">
      <c r="A305" s="1"/>
      <c r="B305" s="1"/>
      <c r="C305" s="2"/>
      <c r="D305" s="1"/>
      <c r="E305" s="1"/>
      <c r="F305" s="1"/>
      <c r="H305" s="4"/>
      <c r="I305" s="1"/>
      <c r="J305" s="5"/>
      <c r="K305" s="1"/>
      <c r="L305" s="6"/>
      <c r="M305" s="1"/>
      <c r="N305" s="1"/>
      <c r="O305" s="1"/>
      <c r="P305" s="6"/>
      <c r="Q305" s="6"/>
      <c r="R305" s="6"/>
      <c r="S305" s="6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s="3" customFormat="1" x14ac:dyDescent="0.25">
      <c r="A306" s="1"/>
      <c r="B306" s="1"/>
      <c r="C306" s="2"/>
      <c r="D306" s="1"/>
      <c r="E306" s="1"/>
      <c r="F306" s="1"/>
      <c r="H306" s="4"/>
      <c r="I306" s="1"/>
      <c r="J306" s="5"/>
      <c r="K306" s="1"/>
      <c r="L306" s="6"/>
      <c r="M306" s="1"/>
      <c r="N306" s="1"/>
      <c r="O306" s="1"/>
      <c r="P306" s="6"/>
      <c r="Q306" s="6"/>
      <c r="R306" s="6"/>
      <c r="S306" s="6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s="3" customFormat="1" x14ac:dyDescent="0.25">
      <c r="A307" s="1"/>
      <c r="B307" s="1"/>
      <c r="C307" s="2"/>
      <c r="D307" s="1"/>
      <c r="E307" s="1"/>
      <c r="F307" s="1"/>
      <c r="H307" s="4"/>
      <c r="I307" s="1"/>
      <c r="J307" s="5"/>
      <c r="K307" s="1"/>
      <c r="L307" s="6"/>
      <c r="M307" s="1"/>
      <c r="N307" s="1"/>
      <c r="O307" s="1"/>
      <c r="P307" s="6"/>
      <c r="Q307" s="6"/>
      <c r="R307" s="6"/>
      <c r="S307" s="6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s="3" customFormat="1" x14ac:dyDescent="0.25">
      <c r="A308" s="1"/>
      <c r="B308" s="1"/>
      <c r="C308" s="2"/>
      <c r="D308" s="1"/>
      <c r="E308" s="1"/>
      <c r="F308" s="1"/>
      <c r="H308" s="4"/>
      <c r="I308" s="1"/>
      <c r="J308" s="5"/>
      <c r="K308" s="1"/>
      <c r="L308" s="6"/>
      <c r="M308" s="1"/>
      <c r="N308" s="1"/>
      <c r="O308" s="1"/>
      <c r="P308" s="6"/>
      <c r="Q308" s="6"/>
      <c r="R308" s="6"/>
      <c r="S308" s="6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</sheetData>
  <mergeCells count="45">
    <mergeCell ref="P109:T109"/>
    <mergeCell ref="P90:T90"/>
    <mergeCell ref="E96:F96"/>
    <mergeCell ref="E97:F97"/>
    <mergeCell ref="E98:F98"/>
    <mergeCell ref="E99:F99"/>
    <mergeCell ref="A103:T103"/>
    <mergeCell ref="P64:T64"/>
    <mergeCell ref="P72:T72"/>
    <mergeCell ref="P77:T77"/>
    <mergeCell ref="E80:F80"/>
    <mergeCell ref="P81:T81"/>
    <mergeCell ref="E89:F89"/>
    <mergeCell ref="E38:F38"/>
    <mergeCell ref="P40:T40"/>
    <mergeCell ref="E46:F46"/>
    <mergeCell ref="P48:T48"/>
    <mergeCell ref="E53:F53"/>
    <mergeCell ref="P54:T54"/>
    <mergeCell ref="O14:P14"/>
    <mergeCell ref="Q14:R14"/>
    <mergeCell ref="A16:T16"/>
    <mergeCell ref="E22:F22"/>
    <mergeCell ref="P24:T24"/>
    <mergeCell ref="P32:T32"/>
    <mergeCell ref="G13:G15"/>
    <mergeCell ref="H13:N13"/>
    <mergeCell ref="O13:P13"/>
    <mergeCell ref="Q13:R13"/>
    <mergeCell ref="S13:T14"/>
    <mergeCell ref="B14:B15"/>
    <mergeCell ref="C14:C15"/>
    <mergeCell ref="H14:I14"/>
    <mergeCell ref="J14:K14"/>
    <mergeCell ref="L14:N14"/>
    <mergeCell ref="A7:D7"/>
    <mergeCell ref="A9:C9"/>
    <mergeCell ref="D9:I9"/>
    <mergeCell ref="D10:P10"/>
    <mergeCell ref="D11:G11"/>
    <mergeCell ref="A13:A15"/>
    <mergeCell ref="B13:C13"/>
    <mergeCell ref="D13:D15"/>
    <mergeCell ref="E13:E15"/>
    <mergeCell ref="F13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2021-11-24T17:15:55Z</dcterms:created>
  <dcterms:modified xsi:type="dcterms:W3CDTF">2021-11-24T17:22:05Z</dcterms:modified>
</cp:coreProperties>
</file>